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Общая\УПРАВЛЕНИЕ ЭКОНОМИКИ\ЕЖЕМЕСЯЧНЫЕ ОТЧЕТЫ по МУНИЦИПАЛЬНЫМ ПРОГРАММАМ\на 01.01.2016\МП СЭР за 2015 год\"/>
    </mc:Choice>
  </mc:AlternateContent>
  <bookViews>
    <workbookView xWindow="0" yWindow="0" windowWidth="28800" windowHeight="11985"/>
  </bookViews>
  <sheets>
    <sheet name="Лист1" sheetId="1" r:id="rId1"/>
  </sheets>
  <definedNames>
    <definedName name="_xlnm.Print_Titles" localSheetId="0">Лист1!$A:$A,Лист1!$3:$5</definedName>
    <definedName name="_xlnm.Print_Area" localSheetId="0">Лист1!$A$1:$AF$136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7" i="1" l="1"/>
  <c r="I97" i="1"/>
  <c r="J97" i="1"/>
  <c r="K97" i="1"/>
  <c r="L97" i="1"/>
  <c r="M97" i="1"/>
  <c r="N97" i="1"/>
  <c r="O97" i="1"/>
  <c r="P97" i="1"/>
  <c r="Q97" i="1"/>
  <c r="R97" i="1"/>
  <c r="S97" i="1"/>
  <c r="T97" i="1"/>
  <c r="U97" i="1"/>
  <c r="V97" i="1"/>
  <c r="W97" i="1"/>
  <c r="X97" i="1"/>
  <c r="Y97" i="1"/>
  <c r="Z97" i="1"/>
  <c r="AA97" i="1"/>
  <c r="AB97" i="1"/>
  <c r="AC97" i="1"/>
  <c r="AD97" i="1"/>
  <c r="AE97" i="1"/>
  <c r="H97" i="1"/>
  <c r="G97" i="1"/>
  <c r="F97" i="1"/>
  <c r="C97" i="1"/>
  <c r="D97" i="1"/>
  <c r="E97" i="1"/>
  <c r="B97" i="1"/>
  <c r="G117" i="1" l="1"/>
  <c r="F122" i="1" l="1"/>
  <c r="G123" i="1"/>
  <c r="G122" i="1"/>
  <c r="G120" i="1"/>
  <c r="G119" i="1"/>
  <c r="G77" i="1"/>
  <c r="G74" i="1"/>
  <c r="G73" i="1"/>
  <c r="G71" i="1"/>
  <c r="G70" i="1"/>
  <c r="G68" i="1"/>
  <c r="G67" i="1"/>
  <c r="G65" i="1"/>
  <c r="G64" i="1"/>
  <c r="G62" i="1"/>
  <c r="G61" i="1"/>
  <c r="G59" i="1"/>
  <c r="G58" i="1"/>
  <c r="G56" i="1"/>
  <c r="G55" i="1"/>
  <c r="G49" i="1"/>
  <c r="G50" i="1"/>
  <c r="C53" i="1"/>
  <c r="G53" i="1" s="1"/>
  <c r="G52" i="1"/>
  <c r="AB123" i="1"/>
  <c r="C114" i="1" l="1"/>
  <c r="AE112" i="1"/>
  <c r="AC106" i="1"/>
  <c r="AD106" i="1"/>
  <c r="AE106" i="1"/>
  <c r="C103" i="1"/>
  <c r="AE100" i="1"/>
  <c r="B103" i="1"/>
  <c r="AE92" i="1"/>
  <c r="AE86" i="1"/>
  <c r="C83" i="1"/>
  <c r="AE80" i="1"/>
  <c r="AE74" i="1"/>
  <c r="AE73" i="1" s="1"/>
  <c r="C77" i="1"/>
  <c r="E71" i="1"/>
  <c r="D71" i="1" s="1"/>
  <c r="C71" i="1"/>
  <c r="AE68" i="1"/>
  <c r="C65" i="1"/>
  <c r="B65" i="1"/>
  <c r="AE62" i="1"/>
  <c r="C59" i="1"/>
  <c r="C58" i="1"/>
  <c r="B58" i="1"/>
  <c r="E58" i="1"/>
  <c r="F58" i="1" s="1"/>
  <c r="C52" i="1"/>
  <c r="B52" i="1"/>
  <c r="AE50" i="1"/>
  <c r="B59" i="1"/>
  <c r="AE56" i="1"/>
  <c r="AE41" i="1"/>
  <c r="E44" i="1"/>
  <c r="D44" i="1" s="1"/>
  <c r="C44" i="1"/>
  <c r="B44" i="1"/>
  <c r="AE38" i="1"/>
  <c r="AE37" i="1"/>
  <c r="C37" i="1"/>
  <c r="E37" i="1"/>
  <c r="AE35" i="1"/>
  <c r="AD35" i="1"/>
  <c r="E38" i="1"/>
  <c r="D38" i="1" s="1"/>
  <c r="D35" i="1" s="1"/>
  <c r="C38" i="1"/>
  <c r="B38" i="1"/>
  <c r="E29" i="1"/>
  <c r="D29" i="1" s="1"/>
  <c r="C29" i="1"/>
  <c r="E13" i="1"/>
  <c r="C13" i="1"/>
  <c r="AE26" i="1"/>
  <c r="D13" i="1"/>
  <c r="AE10" i="1"/>
  <c r="AC10" i="1"/>
  <c r="C123" i="1" l="1"/>
  <c r="C122" i="1"/>
  <c r="C115" i="1"/>
  <c r="C64" i="1"/>
  <c r="C70" i="1"/>
  <c r="C82" i="1"/>
  <c r="C88" i="1"/>
  <c r="D88" i="1" s="1"/>
  <c r="C89" i="1"/>
  <c r="C94" i="1"/>
  <c r="C95" i="1"/>
  <c r="AE129" i="1" l="1"/>
  <c r="AD129" i="1"/>
  <c r="AC129" i="1"/>
  <c r="AB129" i="1"/>
  <c r="AA129" i="1"/>
  <c r="Z129" i="1"/>
  <c r="Y129" i="1"/>
  <c r="X129" i="1"/>
  <c r="W129" i="1"/>
  <c r="V129" i="1"/>
  <c r="U129" i="1"/>
  <c r="T129" i="1"/>
  <c r="S129" i="1"/>
  <c r="R129" i="1"/>
  <c r="Q129" i="1"/>
  <c r="P129" i="1"/>
  <c r="O129" i="1"/>
  <c r="N129" i="1"/>
  <c r="M129" i="1"/>
  <c r="L129" i="1"/>
  <c r="K129" i="1"/>
  <c r="J129" i="1"/>
  <c r="I129" i="1"/>
  <c r="H129" i="1"/>
  <c r="D129" i="1"/>
  <c r="AE128" i="1"/>
  <c r="AD128" i="1"/>
  <c r="AC128" i="1"/>
  <c r="AB128" i="1"/>
  <c r="AA128" i="1"/>
  <c r="Z128" i="1"/>
  <c r="Y128" i="1"/>
  <c r="X128" i="1"/>
  <c r="W128" i="1"/>
  <c r="V128" i="1"/>
  <c r="U128" i="1"/>
  <c r="T128" i="1"/>
  <c r="S128" i="1"/>
  <c r="R128" i="1"/>
  <c r="Q128" i="1"/>
  <c r="P128" i="1"/>
  <c r="O128" i="1"/>
  <c r="N128" i="1"/>
  <c r="M128" i="1"/>
  <c r="L128" i="1"/>
  <c r="K128" i="1"/>
  <c r="J128" i="1"/>
  <c r="I128" i="1"/>
  <c r="H128" i="1"/>
  <c r="AE127" i="1"/>
  <c r="AD127" i="1"/>
  <c r="AC127" i="1"/>
  <c r="AB127" i="1"/>
  <c r="AA127" i="1"/>
  <c r="Z127" i="1"/>
  <c r="Y127" i="1"/>
  <c r="X127" i="1"/>
  <c r="W127" i="1"/>
  <c r="V127" i="1"/>
  <c r="U127" i="1"/>
  <c r="T127" i="1"/>
  <c r="S127" i="1"/>
  <c r="R127" i="1"/>
  <c r="Q127" i="1"/>
  <c r="P127" i="1"/>
  <c r="O127" i="1"/>
  <c r="N127" i="1"/>
  <c r="M127" i="1"/>
  <c r="L127" i="1"/>
  <c r="K127" i="1"/>
  <c r="J127" i="1"/>
  <c r="I127" i="1"/>
  <c r="H127" i="1"/>
  <c r="D127" i="1"/>
  <c r="AE126" i="1"/>
  <c r="AD126" i="1"/>
  <c r="AC126" i="1"/>
  <c r="AB126" i="1"/>
  <c r="AA126" i="1"/>
  <c r="Z126" i="1"/>
  <c r="Y126" i="1"/>
  <c r="X126" i="1"/>
  <c r="W126" i="1"/>
  <c r="V126" i="1"/>
  <c r="U126" i="1"/>
  <c r="T126" i="1"/>
  <c r="S126" i="1"/>
  <c r="S125" i="1" s="1"/>
  <c r="R126" i="1"/>
  <c r="Q126" i="1"/>
  <c r="Q125" i="1" s="1"/>
  <c r="P126" i="1"/>
  <c r="O126" i="1"/>
  <c r="O125" i="1" s="1"/>
  <c r="N126" i="1"/>
  <c r="M126" i="1"/>
  <c r="M125" i="1" s="1"/>
  <c r="L126" i="1"/>
  <c r="K126" i="1"/>
  <c r="K125" i="1" s="1"/>
  <c r="J126" i="1"/>
  <c r="I126" i="1"/>
  <c r="I125" i="1" s="1"/>
  <c r="H126" i="1"/>
  <c r="D126" i="1"/>
  <c r="E124" i="1"/>
  <c r="C124" i="1"/>
  <c r="B124" i="1"/>
  <c r="E123" i="1"/>
  <c r="B123" i="1"/>
  <c r="E122" i="1"/>
  <c r="B122" i="1"/>
  <c r="E121" i="1"/>
  <c r="C121" i="1"/>
  <c r="B121" i="1"/>
  <c r="AE120" i="1"/>
  <c r="AE119" i="1" s="1"/>
  <c r="AE117" i="1" s="1"/>
  <c r="AD120" i="1"/>
  <c r="AD119" i="1" s="1"/>
  <c r="AD117" i="1" s="1"/>
  <c r="AC120" i="1"/>
  <c r="AC119" i="1" s="1"/>
  <c r="AC117" i="1" s="1"/>
  <c r="AB120" i="1"/>
  <c r="AB119" i="1" s="1"/>
  <c r="AB117" i="1" s="1"/>
  <c r="AA120" i="1"/>
  <c r="AA119" i="1" s="1"/>
  <c r="AA117" i="1" s="1"/>
  <c r="Z120" i="1"/>
  <c r="Z119" i="1" s="1"/>
  <c r="Z117" i="1" s="1"/>
  <c r="Y120" i="1"/>
  <c r="Y119" i="1" s="1"/>
  <c r="X120" i="1"/>
  <c r="W120" i="1"/>
  <c r="W119" i="1" s="1"/>
  <c r="W117" i="1" s="1"/>
  <c r="V120" i="1"/>
  <c r="V119" i="1" s="1"/>
  <c r="V117" i="1" s="1"/>
  <c r="U120" i="1"/>
  <c r="U119" i="1" s="1"/>
  <c r="U117" i="1" s="1"/>
  <c r="T120" i="1"/>
  <c r="S120" i="1"/>
  <c r="S119" i="1" s="1"/>
  <c r="S117" i="1" s="1"/>
  <c r="R120" i="1"/>
  <c r="R119" i="1" s="1"/>
  <c r="R117" i="1" s="1"/>
  <c r="Q120" i="1"/>
  <c r="Q119" i="1" s="1"/>
  <c r="P120" i="1"/>
  <c r="O120" i="1"/>
  <c r="O119" i="1" s="1"/>
  <c r="O117" i="1" s="1"/>
  <c r="N120" i="1"/>
  <c r="N119" i="1" s="1"/>
  <c r="N117" i="1" s="1"/>
  <c r="M120" i="1"/>
  <c r="M119" i="1" s="1"/>
  <c r="M117" i="1" s="1"/>
  <c r="L120" i="1"/>
  <c r="K120" i="1"/>
  <c r="K119" i="1" s="1"/>
  <c r="K117" i="1" s="1"/>
  <c r="J120" i="1"/>
  <c r="J119" i="1" s="1"/>
  <c r="J117" i="1" s="1"/>
  <c r="I120" i="1"/>
  <c r="I119" i="1" s="1"/>
  <c r="H120" i="1"/>
  <c r="X119" i="1"/>
  <c r="X117" i="1" s="1"/>
  <c r="T119" i="1"/>
  <c r="T117" i="1" s="1"/>
  <c r="P119" i="1"/>
  <c r="P117" i="1" s="1"/>
  <c r="L119" i="1"/>
  <c r="L117" i="1" s="1"/>
  <c r="H119" i="1"/>
  <c r="H117" i="1" s="1"/>
  <c r="Y117" i="1"/>
  <c r="Q117" i="1"/>
  <c r="I117" i="1"/>
  <c r="E116" i="1"/>
  <c r="C116" i="1"/>
  <c r="B116" i="1"/>
  <c r="E115" i="1"/>
  <c r="B115" i="1"/>
  <c r="E114" i="1"/>
  <c r="G114" i="1" s="1"/>
  <c r="B114" i="1"/>
  <c r="E113" i="1"/>
  <c r="C113" i="1"/>
  <c r="B113" i="1"/>
  <c r="AD112" i="1"/>
  <c r="AC112" i="1"/>
  <c r="AC111" i="1" s="1"/>
  <c r="AB112" i="1"/>
  <c r="AB111" i="1" s="1"/>
  <c r="AA112" i="1"/>
  <c r="AA111" i="1" s="1"/>
  <c r="Z112" i="1"/>
  <c r="Z111" i="1" s="1"/>
  <c r="Y112" i="1"/>
  <c r="Y111" i="1" s="1"/>
  <c r="X112" i="1"/>
  <c r="X111" i="1" s="1"/>
  <c r="W112" i="1"/>
  <c r="W111" i="1" s="1"/>
  <c r="V112" i="1"/>
  <c r="U112" i="1"/>
  <c r="U111" i="1" s="1"/>
  <c r="T112" i="1"/>
  <c r="T111" i="1" s="1"/>
  <c r="S112" i="1"/>
  <c r="S111" i="1" s="1"/>
  <c r="R112" i="1"/>
  <c r="Q112" i="1"/>
  <c r="Q111" i="1" s="1"/>
  <c r="P112" i="1"/>
  <c r="P111" i="1" s="1"/>
  <c r="O112" i="1"/>
  <c r="O111" i="1" s="1"/>
  <c r="N112" i="1"/>
  <c r="M112" i="1"/>
  <c r="M111" i="1" s="1"/>
  <c r="L112" i="1"/>
  <c r="L111" i="1" s="1"/>
  <c r="K112" i="1"/>
  <c r="K111" i="1" s="1"/>
  <c r="J112" i="1"/>
  <c r="I112" i="1"/>
  <c r="I111" i="1" s="1"/>
  <c r="H112" i="1"/>
  <c r="H111" i="1" s="1"/>
  <c r="AE111" i="1"/>
  <c r="AD111" i="1"/>
  <c r="V111" i="1"/>
  <c r="R111" i="1"/>
  <c r="N111" i="1"/>
  <c r="J111" i="1"/>
  <c r="E110" i="1"/>
  <c r="C110" i="1"/>
  <c r="B110" i="1"/>
  <c r="E109" i="1"/>
  <c r="D109" i="1" s="1"/>
  <c r="D106" i="1" s="1"/>
  <c r="D105" i="1" s="1"/>
  <c r="C109" i="1"/>
  <c r="B109" i="1"/>
  <c r="E108" i="1"/>
  <c r="C108" i="1"/>
  <c r="B108" i="1"/>
  <c r="E107" i="1"/>
  <c r="C107" i="1"/>
  <c r="B107" i="1"/>
  <c r="AD105" i="1"/>
  <c r="AB106" i="1"/>
  <c r="AA106" i="1"/>
  <c r="Z106" i="1"/>
  <c r="Z105" i="1" s="1"/>
  <c r="Y106" i="1"/>
  <c r="Y105" i="1" s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AE105" i="1"/>
  <c r="AC105" i="1"/>
  <c r="AB105" i="1"/>
  <c r="AA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E104" i="1"/>
  <c r="C104" i="1"/>
  <c r="B104" i="1"/>
  <c r="E103" i="1"/>
  <c r="E102" i="1"/>
  <c r="C102" i="1"/>
  <c r="B102" i="1"/>
  <c r="E101" i="1"/>
  <c r="C101" i="1"/>
  <c r="B101" i="1"/>
  <c r="AD100" i="1"/>
  <c r="AD99" i="1" s="1"/>
  <c r="AC100" i="1"/>
  <c r="AC99" i="1" s="1"/>
  <c r="AB100" i="1"/>
  <c r="AB99" i="1" s="1"/>
  <c r="AA100" i="1"/>
  <c r="AA99" i="1" s="1"/>
  <c r="Z100" i="1"/>
  <c r="Z99" i="1" s="1"/>
  <c r="Y100" i="1"/>
  <c r="Y99" i="1" s="1"/>
  <c r="X100" i="1"/>
  <c r="W100" i="1"/>
  <c r="W99" i="1" s="1"/>
  <c r="V100" i="1"/>
  <c r="U100" i="1"/>
  <c r="U99" i="1" s="1"/>
  <c r="T100" i="1"/>
  <c r="S100" i="1"/>
  <c r="S99" i="1" s="1"/>
  <c r="R100" i="1"/>
  <c r="Q100" i="1"/>
  <c r="Q99" i="1" s="1"/>
  <c r="P100" i="1"/>
  <c r="O100" i="1"/>
  <c r="O99" i="1" s="1"/>
  <c r="N100" i="1"/>
  <c r="M100" i="1"/>
  <c r="M99" i="1" s="1"/>
  <c r="L100" i="1"/>
  <c r="K100" i="1"/>
  <c r="K99" i="1" s="1"/>
  <c r="J100" i="1"/>
  <c r="I100" i="1"/>
  <c r="I99" i="1" s="1"/>
  <c r="H100" i="1"/>
  <c r="AE99" i="1"/>
  <c r="X99" i="1"/>
  <c r="V99" i="1"/>
  <c r="V46" i="1" s="1"/>
  <c r="T99" i="1"/>
  <c r="R99" i="1"/>
  <c r="P99" i="1"/>
  <c r="N99" i="1"/>
  <c r="L99" i="1"/>
  <c r="J99" i="1"/>
  <c r="H99" i="1"/>
  <c r="E96" i="1"/>
  <c r="C96" i="1"/>
  <c r="B96" i="1"/>
  <c r="E95" i="1"/>
  <c r="B95" i="1"/>
  <c r="E94" i="1"/>
  <c r="B94" i="1"/>
  <c r="E93" i="1"/>
  <c r="C93" i="1"/>
  <c r="B93" i="1"/>
  <c r="AD92" i="1"/>
  <c r="AD91" i="1" s="1"/>
  <c r="AC92" i="1"/>
  <c r="AC91" i="1" s="1"/>
  <c r="AB92" i="1"/>
  <c r="AA92" i="1"/>
  <c r="AA91" i="1" s="1"/>
  <c r="Z92" i="1"/>
  <c r="Z91" i="1" s="1"/>
  <c r="Y92" i="1"/>
  <c r="Y91" i="1" s="1"/>
  <c r="X92" i="1"/>
  <c r="X91" i="1" s="1"/>
  <c r="W92" i="1"/>
  <c r="W91" i="1" s="1"/>
  <c r="V92" i="1"/>
  <c r="V91" i="1" s="1"/>
  <c r="U92" i="1"/>
  <c r="U91" i="1" s="1"/>
  <c r="T92" i="1"/>
  <c r="T91" i="1" s="1"/>
  <c r="S92" i="1"/>
  <c r="S91" i="1" s="1"/>
  <c r="R92" i="1"/>
  <c r="R91" i="1" s="1"/>
  <c r="Q92" i="1"/>
  <c r="Q91" i="1" s="1"/>
  <c r="P92" i="1"/>
  <c r="P91" i="1" s="1"/>
  <c r="O92" i="1"/>
  <c r="O91" i="1" s="1"/>
  <c r="N92" i="1"/>
  <c r="N91" i="1" s="1"/>
  <c r="M92" i="1"/>
  <c r="M91" i="1" s="1"/>
  <c r="L92" i="1"/>
  <c r="K92" i="1"/>
  <c r="K91" i="1" s="1"/>
  <c r="J92" i="1"/>
  <c r="J91" i="1" s="1"/>
  <c r="I92" i="1"/>
  <c r="I91" i="1" s="1"/>
  <c r="H92" i="1"/>
  <c r="H91" i="1" s="1"/>
  <c r="AE91" i="1"/>
  <c r="AB91" i="1"/>
  <c r="L91" i="1"/>
  <c r="E90" i="1"/>
  <c r="C90" i="1"/>
  <c r="B90" i="1"/>
  <c r="E89" i="1"/>
  <c r="B89" i="1"/>
  <c r="E88" i="1"/>
  <c r="B88" i="1"/>
  <c r="B86" i="1" s="1"/>
  <c r="B85" i="1" s="1"/>
  <c r="E87" i="1"/>
  <c r="C87" i="1"/>
  <c r="B87" i="1"/>
  <c r="AD86" i="1"/>
  <c r="AD85" i="1" s="1"/>
  <c r="AC86" i="1"/>
  <c r="AC85" i="1" s="1"/>
  <c r="AB86" i="1"/>
  <c r="AA86" i="1"/>
  <c r="AA85" i="1" s="1"/>
  <c r="Z86" i="1"/>
  <c r="Z85" i="1" s="1"/>
  <c r="Y86" i="1"/>
  <c r="Y85" i="1" s="1"/>
  <c r="X86" i="1"/>
  <c r="W86" i="1"/>
  <c r="W85" i="1" s="1"/>
  <c r="V86" i="1"/>
  <c r="V85" i="1" s="1"/>
  <c r="U86" i="1"/>
  <c r="U85" i="1" s="1"/>
  <c r="T86" i="1"/>
  <c r="S86" i="1"/>
  <c r="S85" i="1" s="1"/>
  <c r="R86" i="1"/>
  <c r="R85" i="1" s="1"/>
  <c r="Q86" i="1"/>
  <c r="Q85" i="1" s="1"/>
  <c r="P86" i="1"/>
  <c r="O86" i="1"/>
  <c r="O85" i="1" s="1"/>
  <c r="N86" i="1"/>
  <c r="N85" i="1" s="1"/>
  <c r="M86" i="1"/>
  <c r="M85" i="1" s="1"/>
  <c r="L86" i="1"/>
  <c r="K86" i="1"/>
  <c r="K85" i="1" s="1"/>
  <c r="J86" i="1"/>
  <c r="J85" i="1" s="1"/>
  <c r="I86" i="1"/>
  <c r="I85" i="1" s="1"/>
  <c r="H86" i="1"/>
  <c r="H85" i="1" s="1"/>
  <c r="AE85" i="1"/>
  <c r="AB85" i="1"/>
  <c r="X85" i="1"/>
  <c r="T85" i="1"/>
  <c r="P85" i="1"/>
  <c r="L85" i="1"/>
  <c r="E84" i="1"/>
  <c r="C84" i="1"/>
  <c r="B84" i="1"/>
  <c r="E83" i="1"/>
  <c r="B83" i="1"/>
  <c r="E82" i="1"/>
  <c r="B82" i="1"/>
  <c r="E81" i="1"/>
  <c r="C81" i="1"/>
  <c r="C80" i="1" s="1"/>
  <c r="C79" i="1" s="1"/>
  <c r="B81" i="1"/>
  <c r="AD80" i="1"/>
  <c r="AD79" i="1" s="1"/>
  <c r="AC80" i="1"/>
  <c r="AC79" i="1" s="1"/>
  <c r="AB80" i="1"/>
  <c r="AA80" i="1"/>
  <c r="AA79" i="1" s="1"/>
  <c r="Z80" i="1"/>
  <c r="Z79" i="1" s="1"/>
  <c r="Y80" i="1"/>
  <c r="Y79" i="1" s="1"/>
  <c r="X80" i="1"/>
  <c r="X79" i="1" s="1"/>
  <c r="W80" i="1"/>
  <c r="W79" i="1" s="1"/>
  <c r="V80" i="1"/>
  <c r="V79" i="1" s="1"/>
  <c r="U80" i="1"/>
  <c r="U79" i="1" s="1"/>
  <c r="T80" i="1"/>
  <c r="S80" i="1"/>
  <c r="S79" i="1" s="1"/>
  <c r="R80" i="1"/>
  <c r="R79" i="1" s="1"/>
  <c r="Q80" i="1"/>
  <c r="Q79" i="1" s="1"/>
  <c r="P80" i="1"/>
  <c r="P79" i="1" s="1"/>
  <c r="O80" i="1"/>
  <c r="O79" i="1" s="1"/>
  <c r="N80" i="1"/>
  <c r="N79" i="1" s="1"/>
  <c r="M80" i="1"/>
  <c r="M79" i="1" s="1"/>
  <c r="L80" i="1"/>
  <c r="K80" i="1"/>
  <c r="K79" i="1" s="1"/>
  <c r="J80" i="1"/>
  <c r="J79" i="1" s="1"/>
  <c r="I80" i="1"/>
  <c r="I79" i="1" s="1"/>
  <c r="H80" i="1"/>
  <c r="H79" i="1" s="1"/>
  <c r="AE79" i="1"/>
  <c r="AB79" i="1"/>
  <c r="T79" i="1"/>
  <c r="L79" i="1"/>
  <c r="E78" i="1"/>
  <c r="C78" i="1"/>
  <c r="B78" i="1"/>
  <c r="E77" i="1"/>
  <c r="F77" i="1" s="1"/>
  <c r="B77" i="1"/>
  <c r="E76" i="1"/>
  <c r="C76" i="1"/>
  <c r="B76" i="1"/>
  <c r="E75" i="1"/>
  <c r="C75" i="1"/>
  <c r="B75" i="1"/>
  <c r="AD74" i="1"/>
  <c r="AD73" i="1" s="1"/>
  <c r="AC74" i="1"/>
  <c r="AB74" i="1"/>
  <c r="AB73" i="1" s="1"/>
  <c r="AA74" i="1"/>
  <c r="AA73" i="1" s="1"/>
  <c r="Z74" i="1"/>
  <c r="Z73" i="1" s="1"/>
  <c r="Y74" i="1"/>
  <c r="Y73" i="1" s="1"/>
  <c r="X74" i="1"/>
  <c r="X73" i="1" s="1"/>
  <c r="W74" i="1"/>
  <c r="W73" i="1" s="1"/>
  <c r="V74" i="1"/>
  <c r="V73" i="1" s="1"/>
  <c r="U74" i="1"/>
  <c r="U73" i="1" s="1"/>
  <c r="T74" i="1"/>
  <c r="T73" i="1" s="1"/>
  <c r="S74" i="1"/>
  <c r="S73" i="1" s="1"/>
  <c r="R74" i="1"/>
  <c r="R73" i="1" s="1"/>
  <c r="Q74" i="1"/>
  <c r="P74" i="1"/>
  <c r="P73" i="1" s="1"/>
  <c r="O74" i="1"/>
  <c r="O73" i="1" s="1"/>
  <c r="N74" i="1"/>
  <c r="N73" i="1" s="1"/>
  <c r="M74" i="1"/>
  <c r="L74" i="1"/>
  <c r="L73" i="1" s="1"/>
  <c r="K74" i="1"/>
  <c r="K73" i="1" s="1"/>
  <c r="J74" i="1"/>
  <c r="J73" i="1" s="1"/>
  <c r="I74" i="1"/>
  <c r="H74" i="1"/>
  <c r="H73" i="1" s="1"/>
  <c r="C74" i="1"/>
  <c r="C73" i="1" s="1"/>
  <c r="AC73" i="1"/>
  <c r="Q73" i="1"/>
  <c r="M73" i="1"/>
  <c r="I73" i="1"/>
  <c r="E72" i="1"/>
  <c r="C72" i="1"/>
  <c r="B72" i="1"/>
  <c r="B71" i="1"/>
  <c r="E70" i="1"/>
  <c r="F70" i="1" s="1"/>
  <c r="B70" i="1"/>
  <c r="E69" i="1"/>
  <c r="C69" i="1"/>
  <c r="B69" i="1"/>
  <c r="B68" i="1" s="1"/>
  <c r="B67" i="1" s="1"/>
  <c r="AD68" i="1"/>
  <c r="AC68" i="1"/>
  <c r="AC67" i="1" s="1"/>
  <c r="AB68" i="1"/>
  <c r="AA68" i="1"/>
  <c r="AA67" i="1" s="1"/>
  <c r="Z68" i="1"/>
  <c r="Y68" i="1"/>
  <c r="Y67" i="1" s="1"/>
  <c r="X68" i="1"/>
  <c r="W68" i="1"/>
  <c r="W67" i="1" s="1"/>
  <c r="V68" i="1"/>
  <c r="U68" i="1"/>
  <c r="U67" i="1" s="1"/>
  <c r="T68" i="1"/>
  <c r="S68" i="1"/>
  <c r="S67" i="1" s="1"/>
  <c r="R68" i="1"/>
  <c r="Q68" i="1"/>
  <c r="Q67" i="1" s="1"/>
  <c r="P68" i="1"/>
  <c r="O68" i="1"/>
  <c r="O67" i="1" s="1"/>
  <c r="N68" i="1"/>
  <c r="M68" i="1"/>
  <c r="M67" i="1" s="1"/>
  <c r="L68" i="1"/>
  <c r="K68" i="1"/>
  <c r="K67" i="1" s="1"/>
  <c r="J68" i="1"/>
  <c r="I68" i="1"/>
  <c r="I67" i="1" s="1"/>
  <c r="H68" i="1"/>
  <c r="D68" i="1"/>
  <c r="D67" i="1" s="1"/>
  <c r="AE67" i="1"/>
  <c r="AD67" i="1"/>
  <c r="AB67" i="1"/>
  <c r="Z67" i="1"/>
  <c r="X67" i="1"/>
  <c r="V67" i="1"/>
  <c r="T67" i="1"/>
  <c r="R67" i="1"/>
  <c r="P67" i="1"/>
  <c r="N67" i="1"/>
  <c r="L67" i="1"/>
  <c r="J67" i="1"/>
  <c r="H67" i="1"/>
  <c r="E66" i="1"/>
  <c r="C66" i="1"/>
  <c r="B66" i="1"/>
  <c r="E65" i="1"/>
  <c r="D65" i="1" s="1"/>
  <c r="E64" i="1"/>
  <c r="B64" i="1"/>
  <c r="E63" i="1"/>
  <c r="C63" i="1"/>
  <c r="C62" i="1" s="1"/>
  <c r="C61" i="1" s="1"/>
  <c r="B63" i="1"/>
  <c r="AD62" i="1"/>
  <c r="AD61" i="1" s="1"/>
  <c r="AC62" i="1"/>
  <c r="AC61" i="1" s="1"/>
  <c r="AB62" i="1"/>
  <c r="AB61" i="1" s="1"/>
  <c r="AA62" i="1"/>
  <c r="AA61" i="1" s="1"/>
  <c r="Z62" i="1"/>
  <c r="Z61" i="1" s="1"/>
  <c r="Y62" i="1"/>
  <c r="Y61" i="1" s="1"/>
  <c r="X62" i="1"/>
  <c r="X61" i="1" s="1"/>
  <c r="W62" i="1"/>
  <c r="W61" i="1" s="1"/>
  <c r="V62" i="1"/>
  <c r="V61" i="1" s="1"/>
  <c r="U62" i="1"/>
  <c r="U61" i="1" s="1"/>
  <c r="T62" i="1"/>
  <c r="T61" i="1" s="1"/>
  <c r="S62" i="1"/>
  <c r="R62" i="1"/>
  <c r="R61" i="1" s="1"/>
  <c r="Q62" i="1"/>
  <c r="Q61" i="1" s="1"/>
  <c r="P62" i="1"/>
  <c r="P61" i="1" s="1"/>
  <c r="O62" i="1"/>
  <c r="O61" i="1" s="1"/>
  <c r="N62" i="1"/>
  <c r="N61" i="1" s="1"/>
  <c r="M62" i="1"/>
  <c r="M61" i="1" s="1"/>
  <c r="L62" i="1"/>
  <c r="L61" i="1" s="1"/>
  <c r="K62" i="1"/>
  <c r="J62" i="1"/>
  <c r="J61" i="1" s="1"/>
  <c r="I62" i="1"/>
  <c r="I61" i="1" s="1"/>
  <c r="H62" i="1"/>
  <c r="H61" i="1" s="1"/>
  <c r="E62" i="1"/>
  <c r="AE61" i="1"/>
  <c r="S61" i="1"/>
  <c r="K61" i="1"/>
  <c r="E60" i="1"/>
  <c r="C60" i="1"/>
  <c r="B60" i="1"/>
  <c r="E59" i="1"/>
  <c r="D59" i="1" s="1"/>
  <c r="E57" i="1"/>
  <c r="C57" i="1"/>
  <c r="B57" i="1"/>
  <c r="B56" i="1" s="1"/>
  <c r="B55" i="1" s="1"/>
  <c r="AD56" i="1"/>
  <c r="AD55" i="1" s="1"/>
  <c r="AC56" i="1"/>
  <c r="AC55" i="1" s="1"/>
  <c r="AB56" i="1"/>
  <c r="AA56" i="1"/>
  <c r="AA55" i="1" s="1"/>
  <c r="Z56" i="1"/>
  <c r="Z55" i="1" s="1"/>
  <c r="Y56" i="1"/>
  <c r="Y55" i="1" s="1"/>
  <c r="X56" i="1"/>
  <c r="X55" i="1" s="1"/>
  <c r="W56" i="1"/>
  <c r="W55" i="1" s="1"/>
  <c r="V56" i="1"/>
  <c r="V55" i="1" s="1"/>
  <c r="U56" i="1"/>
  <c r="U55" i="1" s="1"/>
  <c r="T56" i="1"/>
  <c r="S56" i="1"/>
  <c r="S55" i="1" s="1"/>
  <c r="R56" i="1"/>
  <c r="R55" i="1" s="1"/>
  <c r="Q56" i="1"/>
  <c r="Q55" i="1" s="1"/>
  <c r="P56" i="1"/>
  <c r="P55" i="1" s="1"/>
  <c r="O56" i="1"/>
  <c r="O55" i="1" s="1"/>
  <c r="N56" i="1"/>
  <c r="N55" i="1" s="1"/>
  <c r="M56" i="1"/>
  <c r="M55" i="1" s="1"/>
  <c r="L56" i="1"/>
  <c r="K56" i="1"/>
  <c r="K55" i="1" s="1"/>
  <c r="J56" i="1"/>
  <c r="J55" i="1" s="1"/>
  <c r="I56" i="1"/>
  <c r="I55" i="1" s="1"/>
  <c r="H56" i="1"/>
  <c r="H55" i="1" s="1"/>
  <c r="AE55" i="1"/>
  <c r="AB55" i="1"/>
  <c r="T55" i="1"/>
  <c r="L55" i="1"/>
  <c r="E54" i="1"/>
  <c r="C54" i="1"/>
  <c r="B54" i="1"/>
  <c r="E53" i="1"/>
  <c r="B53" i="1"/>
  <c r="E52" i="1"/>
  <c r="F52" i="1" s="1"/>
  <c r="E51" i="1"/>
  <c r="C51" i="1"/>
  <c r="C50" i="1" s="1"/>
  <c r="C49" i="1" s="1"/>
  <c r="B51" i="1"/>
  <c r="AD50" i="1"/>
  <c r="AD49" i="1" s="1"/>
  <c r="AC50" i="1"/>
  <c r="AC49" i="1" s="1"/>
  <c r="AB50" i="1"/>
  <c r="AB49" i="1" s="1"/>
  <c r="AA50" i="1"/>
  <c r="AA49" i="1" s="1"/>
  <c r="Z50" i="1"/>
  <c r="Z49" i="1" s="1"/>
  <c r="Y50" i="1"/>
  <c r="Y49" i="1" s="1"/>
  <c r="X50" i="1"/>
  <c r="X49" i="1" s="1"/>
  <c r="W50" i="1"/>
  <c r="V50" i="1"/>
  <c r="V49" i="1" s="1"/>
  <c r="U50" i="1"/>
  <c r="T50" i="1"/>
  <c r="T49" i="1" s="1"/>
  <c r="S50" i="1"/>
  <c r="R50" i="1"/>
  <c r="R49" i="1" s="1"/>
  <c r="R47" i="1" s="1"/>
  <c r="Q50" i="1"/>
  <c r="P50" i="1"/>
  <c r="P49" i="1" s="1"/>
  <c r="O50" i="1"/>
  <c r="N50" i="1"/>
  <c r="N49" i="1" s="1"/>
  <c r="N47" i="1" s="1"/>
  <c r="M50" i="1"/>
  <c r="L50" i="1"/>
  <c r="L49" i="1" s="1"/>
  <c r="L47" i="1" s="1"/>
  <c r="L46" i="1" s="1"/>
  <c r="K50" i="1"/>
  <c r="J50" i="1"/>
  <c r="J49" i="1" s="1"/>
  <c r="J47" i="1" s="1"/>
  <c r="J46" i="1" s="1"/>
  <c r="I50" i="1"/>
  <c r="H50" i="1"/>
  <c r="H49" i="1" s="1"/>
  <c r="AE49" i="1"/>
  <c r="W49" i="1"/>
  <c r="U49" i="1"/>
  <c r="S49" i="1"/>
  <c r="Q49" i="1"/>
  <c r="O49" i="1"/>
  <c r="M49" i="1"/>
  <c r="K49" i="1"/>
  <c r="I49" i="1"/>
  <c r="V47" i="1"/>
  <c r="E45" i="1"/>
  <c r="C45" i="1"/>
  <c r="B45" i="1"/>
  <c r="E43" i="1"/>
  <c r="C43" i="1"/>
  <c r="B43" i="1"/>
  <c r="E42" i="1"/>
  <c r="C42" i="1"/>
  <c r="B42" i="1"/>
  <c r="AD41" i="1"/>
  <c r="AD40" i="1" s="1"/>
  <c r="AC41" i="1"/>
  <c r="AC40" i="1" s="1"/>
  <c r="AB41" i="1"/>
  <c r="AB40" i="1" s="1"/>
  <c r="AA41" i="1"/>
  <c r="Z41" i="1"/>
  <c r="Z40" i="1" s="1"/>
  <c r="Y41" i="1"/>
  <c r="X41" i="1"/>
  <c r="X40" i="1" s="1"/>
  <c r="W41" i="1"/>
  <c r="V41" i="1"/>
  <c r="V40" i="1" s="1"/>
  <c r="U41" i="1"/>
  <c r="T41" i="1"/>
  <c r="T40" i="1" s="1"/>
  <c r="S41" i="1"/>
  <c r="R41" i="1"/>
  <c r="R40" i="1" s="1"/>
  <c r="Q41" i="1"/>
  <c r="P41" i="1"/>
  <c r="P40" i="1" s="1"/>
  <c r="O41" i="1"/>
  <c r="N41" i="1"/>
  <c r="N40" i="1" s="1"/>
  <c r="M41" i="1"/>
  <c r="L41" i="1"/>
  <c r="L40" i="1" s="1"/>
  <c r="K41" i="1"/>
  <c r="K40" i="1" s="1"/>
  <c r="K32" i="1" s="1"/>
  <c r="K31" i="1" s="1"/>
  <c r="J41" i="1"/>
  <c r="J40" i="1" s="1"/>
  <c r="I41" i="1"/>
  <c r="H41" i="1"/>
  <c r="H40" i="1" s="1"/>
  <c r="AE40" i="1"/>
  <c r="AA40" i="1"/>
  <c r="Y40" i="1"/>
  <c r="W40" i="1"/>
  <c r="U40" i="1"/>
  <c r="S40" i="1"/>
  <c r="Q40" i="1"/>
  <c r="O40" i="1"/>
  <c r="M40" i="1"/>
  <c r="I40" i="1"/>
  <c r="E39" i="1"/>
  <c r="C39" i="1"/>
  <c r="B39" i="1"/>
  <c r="B37" i="1"/>
  <c r="F37" i="1" s="1"/>
  <c r="E36" i="1"/>
  <c r="C36" i="1"/>
  <c r="C35" i="1" s="1"/>
  <c r="B36" i="1"/>
  <c r="B35" i="1" s="1"/>
  <c r="AD34" i="1"/>
  <c r="AC35" i="1"/>
  <c r="AC34" i="1" s="1"/>
  <c r="AB35" i="1"/>
  <c r="AB34" i="1" s="1"/>
  <c r="AA35" i="1"/>
  <c r="AA34" i="1" s="1"/>
  <c r="AA32" i="1" s="1"/>
  <c r="AA31" i="1" s="1"/>
  <c r="Z35" i="1"/>
  <c r="Z34" i="1" s="1"/>
  <c r="Y35" i="1"/>
  <c r="Y34" i="1" s="1"/>
  <c r="X35" i="1"/>
  <c r="X34" i="1" s="1"/>
  <c r="X32" i="1" s="1"/>
  <c r="X31" i="1" s="1"/>
  <c r="W35" i="1"/>
  <c r="W34" i="1" s="1"/>
  <c r="V35" i="1"/>
  <c r="V34" i="1" s="1"/>
  <c r="V32" i="1" s="1"/>
  <c r="V31" i="1" s="1"/>
  <c r="U35" i="1"/>
  <c r="U34" i="1" s="1"/>
  <c r="U32" i="1" s="1"/>
  <c r="U31" i="1" s="1"/>
  <c r="T35" i="1"/>
  <c r="T34" i="1" s="1"/>
  <c r="T32" i="1" s="1"/>
  <c r="T31" i="1" s="1"/>
  <c r="S35" i="1"/>
  <c r="S34" i="1" s="1"/>
  <c r="R35" i="1"/>
  <c r="R34" i="1" s="1"/>
  <c r="R32" i="1" s="1"/>
  <c r="R31" i="1" s="1"/>
  <c r="Q35" i="1"/>
  <c r="Q34" i="1" s="1"/>
  <c r="Q32" i="1" s="1"/>
  <c r="Q31" i="1" s="1"/>
  <c r="P35" i="1"/>
  <c r="O35" i="1"/>
  <c r="O34" i="1" s="1"/>
  <c r="N35" i="1"/>
  <c r="M35" i="1"/>
  <c r="M34" i="1" s="1"/>
  <c r="M32" i="1" s="1"/>
  <c r="M31" i="1" s="1"/>
  <c r="L35" i="1"/>
  <c r="K35" i="1"/>
  <c r="K34" i="1" s="1"/>
  <c r="J35" i="1"/>
  <c r="I35" i="1"/>
  <c r="I34" i="1" s="1"/>
  <c r="I32" i="1" s="1"/>
  <c r="I31" i="1" s="1"/>
  <c r="H35" i="1"/>
  <c r="AE34" i="1"/>
  <c r="AE32" i="1" s="1"/>
  <c r="AE31" i="1" s="1"/>
  <c r="P34" i="1"/>
  <c r="P32" i="1" s="1"/>
  <c r="N34" i="1"/>
  <c r="N32" i="1" s="1"/>
  <c r="N31" i="1" s="1"/>
  <c r="L34" i="1"/>
  <c r="L32" i="1" s="1"/>
  <c r="J34" i="1"/>
  <c r="J32" i="1" s="1"/>
  <c r="J31" i="1" s="1"/>
  <c r="H34" i="1"/>
  <c r="H32" i="1" s="1"/>
  <c r="W32" i="1"/>
  <c r="W31" i="1" s="1"/>
  <c r="S32" i="1"/>
  <c r="S31" i="1" s="1"/>
  <c r="O32" i="1"/>
  <c r="O31" i="1" s="1"/>
  <c r="P31" i="1"/>
  <c r="L31" i="1"/>
  <c r="H31" i="1"/>
  <c r="E30" i="1"/>
  <c r="C30" i="1"/>
  <c r="B30" i="1"/>
  <c r="B29" i="1"/>
  <c r="E28" i="1"/>
  <c r="C28" i="1"/>
  <c r="B28" i="1"/>
  <c r="E27" i="1"/>
  <c r="C27" i="1"/>
  <c r="C26" i="1" s="1"/>
  <c r="C25" i="1" s="1"/>
  <c r="C23" i="1" s="1"/>
  <c r="B27" i="1"/>
  <c r="AD26" i="1"/>
  <c r="AD25" i="1" s="1"/>
  <c r="AD23" i="1" s="1"/>
  <c r="AC26" i="1"/>
  <c r="AC25" i="1" s="1"/>
  <c r="AC23" i="1" s="1"/>
  <c r="AB26" i="1"/>
  <c r="AB25" i="1" s="1"/>
  <c r="AA26" i="1"/>
  <c r="Z26" i="1"/>
  <c r="Z25" i="1" s="1"/>
  <c r="Z23" i="1" s="1"/>
  <c r="Y26" i="1"/>
  <c r="X26" i="1"/>
  <c r="X25" i="1" s="1"/>
  <c r="X23" i="1" s="1"/>
  <c r="W26" i="1"/>
  <c r="V26" i="1"/>
  <c r="V25" i="1" s="1"/>
  <c r="U26" i="1"/>
  <c r="T26" i="1"/>
  <c r="T25" i="1" s="1"/>
  <c r="S26" i="1"/>
  <c r="R26" i="1"/>
  <c r="R25" i="1" s="1"/>
  <c r="Q26" i="1"/>
  <c r="P26" i="1"/>
  <c r="P25" i="1" s="1"/>
  <c r="O26" i="1"/>
  <c r="N26" i="1"/>
  <c r="N25" i="1" s="1"/>
  <c r="M26" i="1"/>
  <c r="L26" i="1"/>
  <c r="L25" i="1" s="1"/>
  <c r="K26" i="1"/>
  <c r="J26" i="1"/>
  <c r="J25" i="1" s="1"/>
  <c r="I26" i="1"/>
  <c r="H26" i="1"/>
  <c r="H25" i="1" s="1"/>
  <c r="AE25" i="1"/>
  <c r="AE23" i="1" s="1"/>
  <c r="AA25" i="1"/>
  <c r="AA23" i="1" s="1"/>
  <c r="Y25" i="1"/>
  <c r="Y23" i="1" s="1"/>
  <c r="W25" i="1"/>
  <c r="W23" i="1" s="1"/>
  <c r="U25" i="1"/>
  <c r="U23" i="1" s="1"/>
  <c r="S25" i="1"/>
  <c r="S23" i="1" s="1"/>
  <c r="Q25" i="1"/>
  <c r="Q23" i="1" s="1"/>
  <c r="O25" i="1"/>
  <c r="O23" i="1" s="1"/>
  <c r="M25" i="1"/>
  <c r="M23" i="1" s="1"/>
  <c r="K25" i="1"/>
  <c r="K23" i="1" s="1"/>
  <c r="I25" i="1"/>
  <c r="I23" i="1" s="1"/>
  <c r="AB23" i="1"/>
  <c r="V23" i="1"/>
  <c r="T23" i="1"/>
  <c r="R23" i="1"/>
  <c r="P23" i="1"/>
  <c r="N23" i="1"/>
  <c r="L23" i="1"/>
  <c r="J23" i="1"/>
  <c r="H23" i="1"/>
  <c r="E22" i="1"/>
  <c r="C22" i="1"/>
  <c r="B22" i="1"/>
  <c r="E21" i="1"/>
  <c r="C21" i="1"/>
  <c r="B21" i="1"/>
  <c r="E20" i="1"/>
  <c r="C20" i="1"/>
  <c r="B20" i="1"/>
  <c r="E19" i="1"/>
  <c r="C19" i="1"/>
  <c r="C18" i="1" s="1"/>
  <c r="C17" i="1" s="1"/>
  <c r="C15" i="1" s="1"/>
  <c r="B19" i="1"/>
  <c r="AD18" i="1"/>
  <c r="AD17" i="1" s="1"/>
  <c r="AD15" i="1" s="1"/>
  <c r="AC18" i="1"/>
  <c r="AC17" i="1" s="1"/>
  <c r="AC15" i="1" s="1"/>
  <c r="AB18" i="1"/>
  <c r="AA18" i="1"/>
  <c r="AA17" i="1" s="1"/>
  <c r="AA15" i="1" s="1"/>
  <c r="Z18" i="1"/>
  <c r="Z17" i="1" s="1"/>
  <c r="Z15" i="1" s="1"/>
  <c r="Y18" i="1"/>
  <c r="Y17" i="1" s="1"/>
  <c r="Y15" i="1" s="1"/>
  <c r="X18" i="1"/>
  <c r="W18" i="1"/>
  <c r="W17" i="1" s="1"/>
  <c r="W15" i="1" s="1"/>
  <c r="V18" i="1"/>
  <c r="V17" i="1" s="1"/>
  <c r="V15" i="1" s="1"/>
  <c r="U18" i="1"/>
  <c r="U17" i="1" s="1"/>
  <c r="U15" i="1" s="1"/>
  <c r="T18" i="1"/>
  <c r="S18" i="1"/>
  <c r="S17" i="1" s="1"/>
  <c r="S15" i="1" s="1"/>
  <c r="R18" i="1"/>
  <c r="R17" i="1" s="1"/>
  <c r="R15" i="1" s="1"/>
  <c r="Q18" i="1"/>
  <c r="Q17" i="1" s="1"/>
  <c r="Q15" i="1" s="1"/>
  <c r="P18" i="1"/>
  <c r="O18" i="1"/>
  <c r="O17" i="1" s="1"/>
  <c r="O15" i="1" s="1"/>
  <c r="N18" i="1"/>
  <c r="N17" i="1" s="1"/>
  <c r="N15" i="1" s="1"/>
  <c r="M18" i="1"/>
  <c r="M17" i="1" s="1"/>
  <c r="M15" i="1" s="1"/>
  <c r="L18" i="1"/>
  <c r="K18" i="1"/>
  <c r="K17" i="1" s="1"/>
  <c r="K15" i="1" s="1"/>
  <c r="J18" i="1"/>
  <c r="J17" i="1" s="1"/>
  <c r="J15" i="1" s="1"/>
  <c r="I18" i="1"/>
  <c r="I17" i="1" s="1"/>
  <c r="I15" i="1" s="1"/>
  <c r="H18" i="1"/>
  <c r="D18" i="1"/>
  <c r="D17" i="1" s="1"/>
  <c r="D15" i="1" s="1"/>
  <c r="AE17" i="1"/>
  <c r="AB17" i="1"/>
  <c r="AB15" i="1" s="1"/>
  <c r="X17" i="1"/>
  <c r="X15" i="1" s="1"/>
  <c r="T17" i="1"/>
  <c r="T15" i="1" s="1"/>
  <c r="P17" i="1"/>
  <c r="P15" i="1" s="1"/>
  <c r="L17" i="1"/>
  <c r="L15" i="1" s="1"/>
  <c r="H17" i="1"/>
  <c r="H15" i="1" s="1"/>
  <c r="AE15" i="1"/>
  <c r="E14" i="1"/>
  <c r="F14" i="1" s="1"/>
  <c r="C14" i="1"/>
  <c r="B14" i="1"/>
  <c r="B13" i="1"/>
  <c r="E12" i="1"/>
  <c r="F12" i="1" s="1"/>
  <c r="C12" i="1"/>
  <c r="B12" i="1"/>
  <c r="E11" i="1"/>
  <c r="F11" i="1" s="1"/>
  <c r="C11" i="1"/>
  <c r="C10" i="1" s="1"/>
  <c r="C9" i="1" s="1"/>
  <c r="C7" i="1" s="1"/>
  <c r="B11" i="1"/>
  <c r="AD10" i="1"/>
  <c r="AD9" i="1" s="1"/>
  <c r="AD7" i="1" s="1"/>
  <c r="AB10" i="1"/>
  <c r="AB9" i="1" s="1"/>
  <c r="AA10" i="1"/>
  <c r="AA9" i="1" s="1"/>
  <c r="AA7" i="1" s="1"/>
  <c r="Z10" i="1"/>
  <c r="Z9" i="1" s="1"/>
  <c r="Z7" i="1" s="1"/>
  <c r="Y10" i="1"/>
  <c r="Y9" i="1" s="1"/>
  <c r="Y7" i="1" s="1"/>
  <c r="X10" i="1"/>
  <c r="X9" i="1" s="1"/>
  <c r="W10" i="1"/>
  <c r="V10" i="1"/>
  <c r="V9" i="1" s="1"/>
  <c r="U10" i="1"/>
  <c r="T10" i="1"/>
  <c r="T9" i="1" s="1"/>
  <c r="S10" i="1"/>
  <c r="R10" i="1"/>
  <c r="R9" i="1" s="1"/>
  <c r="Q10" i="1"/>
  <c r="P10" i="1"/>
  <c r="P9" i="1" s="1"/>
  <c r="O10" i="1"/>
  <c r="N10" i="1"/>
  <c r="N9" i="1" s="1"/>
  <c r="M10" i="1"/>
  <c r="L10" i="1"/>
  <c r="L9" i="1" s="1"/>
  <c r="K10" i="1"/>
  <c r="J10" i="1"/>
  <c r="J9" i="1" s="1"/>
  <c r="I10" i="1"/>
  <c r="H10" i="1"/>
  <c r="H9" i="1" s="1"/>
  <c r="AE9" i="1"/>
  <c r="AE7" i="1" s="1"/>
  <c r="AC9" i="1"/>
  <c r="AC7" i="1" s="1"/>
  <c r="W9" i="1"/>
  <c r="W7" i="1" s="1"/>
  <c r="U9" i="1"/>
  <c r="U7" i="1" s="1"/>
  <c r="S9" i="1"/>
  <c r="S7" i="1" s="1"/>
  <c r="Q9" i="1"/>
  <c r="Q7" i="1" s="1"/>
  <c r="O9" i="1"/>
  <c r="O7" i="1" s="1"/>
  <c r="M9" i="1"/>
  <c r="M7" i="1" s="1"/>
  <c r="K9" i="1"/>
  <c r="K7" i="1" s="1"/>
  <c r="I9" i="1"/>
  <c r="I7" i="1" s="1"/>
  <c r="AB7" i="1"/>
  <c r="X7" i="1"/>
  <c r="V7" i="1"/>
  <c r="T7" i="1"/>
  <c r="R7" i="1"/>
  <c r="P7" i="1"/>
  <c r="N7" i="1"/>
  <c r="L7" i="1"/>
  <c r="J7" i="1"/>
  <c r="H7" i="1"/>
  <c r="E18" i="1" l="1"/>
  <c r="E17" i="1" s="1"/>
  <c r="E15" i="1" s="1"/>
  <c r="C41" i="1"/>
  <c r="C40" i="1" s="1"/>
  <c r="F64" i="1"/>
  <c r="C106" i="1"/>
  <c r="C105" i="1" s="1"/>
  <c r="N46" i="1"/>
  <c r="R46" i="1"/>
  <c r="F82" i="1"/>
  <c r="D83" i="1"/>
  <c r="D80" i="1" s="1"/>
  <c r="D79" i="1" s="1"/>
  <c r="C100" i="1"/>
  <c r="D103" i="1"/>
  <c r="D100" i="1" s="1"/>
  <c r="D99" i="1" s="1"/>
  <c r="G103" i="1"/>
  <c r="E106" i="1"/>
  <c r="E105" i="1" s="1"/>
  <c r="F114" i="1"/>
  <c r="F115" i="1"/>
  <c r="H125" i="1"/>
  <c r="J125" i="1"/>
  <c r="L125" i="1"/>
  <c r="N125" i="1"/>
  <c r="P125" i="1"/>
  <c r="R125" i="1"/>
  <c r="T125" i="1"/>
  <c r="V125" i="1"/>
  <c r="B112" i="1"/>
  <c r="B111" i="1" s="1"/>
  <c r="D115" i="1"/>
  <c r="D112" i="1" s="1"/>
  <c r="D111" i="1" s="1"/>
  <c r="G115" i="1"/>
  <c r="B106" i="1"/>
  <c r="B105" i="1" s="1"/>
  <c r="B100" i="1"/>
  <c r="B99" i="1" s="1"/>
  <c r="AD47" i="1"/>
  <c r="AD46" i="1" s="1"/>
  <c r="D95" i="1"/>
  <c r="D92" i="1" s="1"/>
  <c r="D91" i="1" s="1"/>
  <c r="G95" i="1"/>
  <c r="D89" i="1"/>
  <c r="D86" i="1" s="1"/>
  <c r="D85" i="1" s="1"/>
  <c r="G89" i="1"/>
  <c r="F83" i="1"/>
  <c r="Z47" i="1"/>
  <c r="Z46" i="1" s="1"/>
  <c r="U125" i="1"/>
  <c r="E68" i="1"/>
  <c r="E67" i="1" s="1"/>
  <c r="F67" i="1" s="1"/>
  <c r="D56" i="1"/>
  <c r="D55" i="1" s="1"/>
  <c r="E50" i="1"/>
  <c r="E49" i="1" s="1"/>
  <c r="AB47" i="1"/>
  <c r="AB32" i="1"/>
  <c r="AB31" i="1" s="1"/>
  <c r="Y32" i="1"/>
  <c r="Y31" i="1" s="1"/>
  <c r="AD32" i="1"/>
  <c r="AD31" i="1" s="1"/>
  <c r="E41" i="1"/>
  <c r="G41" i="1" s="1"/>
  <c r="E35" i="1"/>
  <c r="B34" i="1"/>
  <c r="X125" i="1"/>
  <c r="W125" i="1"/>
  <c r="E26" i="1"/>
  <c r="E25" i="1" s="1"/>
  <c r="Y125" i="1"/>
  <c r="B10" i="1"/>
  <c r="B9" i="1" s="1"/>
  <c r="B7" i="1" s="1"/>
  <c r="Z125" i="1"/>
  <c r="AD125" i="1"/>
  <c r="AB125" i="1"/>
  <c r="AE125" i="1"/>
  <c r="B26" i="1"/>
  <c r="B25" i="1" s="1"/>
  <c r="B23" i="1" s="1"/>
  <c r="Z32" i="1"/>
  <c r="Z31" i="1" s="1"/>
  <c r="B41" i="1"/>
  <c r="B40" i="1" s="1"/>
  <c r="E100" i="1"/>
  <c r="F103" i="1"/>
  <c r="B92" i="1"/>
  <c r="B91" i="1" s="1"/>
  <c r="B50" i="1"/>
  <c r="B49" i="1" s="1"/>
  <c r="AC32" i="1"/>
  <c r="AC31" i="1" s="1"/>
  <c r="AC125" i="1"/>
  <c r="AA125" i="1"/>
  <c r="AE6" i="1"/>
  <c r="L6" i="1"/>
  <c r="T6" i="1"/>
  <c r="AB6" i="1"/>
  <c r="F38" i="1"/>
  <c r="H47" i="1"/>
  <c r="H46" i="1" s="1"/>
  <c r="P47" i="1"/>
  <c r="P46" i="1" s="1"/>
  <c r="T47" i="1"/>
  <c r="T46" i="1" s="1"/>
  <c r="X47" i="1"/>
  <c r="X46" i="1" s="1"/>
  <c r="C127" i="1"/>
  <c r="C128" i="1"/>
  <c r="H6" i="1"/>
  <c r="P6" i="1"/>
  <c r="X6" i="1"/>
  <c r="J6" i="1"/>
  <c r="N6" i="1"/>
  <c r="R6" i="1"/>
  <c r="V6" i="1"/>
  <c r="Z6" i="1"/>
  <c r="AD6" i="1"/>
  <c r="I6" i="1"/>
  <c r="K6" i="1"/>
  <c r="M6" i="1"/>
  <c r="O6" i="1"/>
  <c r="Q6" i="1"/>
  <c r="S6" i="1"/>
  <c r="U6" i="1"/>
  <c r="W6" i="1"/>
  <c r="Y6" i="1"/>
  <c r="AA6" i="1"/>
  <c r="AC6" i="1"/>
  <c r="B18" i="1"/>
  <c r="B17" i="1" s="1"/>
  <c r="B15" i="1" s="1"/>
  <c r="E126" i="1"/>
  <c r="F29" i="1"/>
  <c r="C34" i="1"/>
  <c r="C32" i="1" s="1"/>
  <c r="C31" i="1" s="1"/>
  <c r="F44" i="1"/>
  <c r="I47" i="1"/>
  <c r="I46" i="1" s="1"/>
  <c r="M47" i="1"/>
  <c r="M46" i="1" s="1"/>
  <c r="K47" i="1"/>
  <c r="K46" i="1" s="1"/>
  <c r="E56" i="1"/>
  <c r="E55" i="1" s="1"/>
  <c r="F55" i="1" s="1"/>
  <c r="C56" i="1"/>
  <c r="C55" i="1" s="1"/>
  <c r="F59" i="1"/>
  <c r="B62" i="1"/>
  <c r="B61" i="1" s="1"/>
  <c r="C68" i="1"/>
  <c r="C67" i="1" s="1"/>
  <c r="F71" i="1"/>
  <c r="B74" i="1"/>
  <c r="B73" i="1" s="1"/>
  <c r="E74" i="1"/>
  <c r="E73" i="1" s="1"/>
  <c r="B80" i="1"/>
  <c r="B79" i="1" s="1"/>
  <c r="E80" i="1"/>
  <c r="G80" i="1" s="1"/>
  <c r="G83" i="1"/>
  <c r="E86" i="1"/>
  <c r="C86" i="1"/>
  <c r="C85" i="1" s="1"/>
  <c r="F89" i="1"/>
  <c r="E92" i="1"/>
  <c r="C92" i="1"/>
  <c r="C91" i="1" s="1"/>
  <c r="F95" i="1"/>
  <c r="E112" i="1"/>
  <c r="F112" i="1" s="1"/>
  <c r="C112" i="1"/>
  <c r="C111" i="1" s="1"/>
  <c r="C120" i="1"/>
  <c r="C119" i="1" s="1"/>
  <c r="C117" i="1" s="1"/>
  <c r="B120" i="1"/>
  <c r="E120" i="1"/>
  <c r="E119" i="1" s="1"/>
  <c r="F119" i="1" s="1"/>
  <c r="C6" i="1"/>
  <c r="E128" i="1"/>
  <c r="C129" i="1"/>
  <c r="E129" i="1"/>
  <c r="C99" i="1"/>
  <c r="F41" i="1"/>
  <c r="B119" i="1"/>
  <c r="B117" i="1" s="1"/>
  <c r="G13" i="1"/>
  <c r="G29" i="1"/>
  <c r="G37" i="1"/>
  <c r="G38" i="1"/>
  <c r="G44" i="1"/>
  <c r="Q47" i="1"/>
  <c r="Q46" i="1" s="1"/>
  <c r="U47" i="1"/>
  <c r="U46" i="1" s="1"/>
  <c r="Y47" i="1"/>
  <c r="Y46" i="1" s="1"/>
  <c r="AC47" i="1"/>
  <c r="AC46" i="1" s="1"/>
  <c r="F62" i="1"/>
  <c r="E61" i="1"/>
  <c r="F61" i="1" s="1"/>
  <c r="F65" i="1"/>
  <c r="D62" i="1"/>
  <c r="D61" i="1" s="1"/>
  <c r="C126" i="1"/>
  <c r="E10" i="1"/>
  <c r="B126" i="1"/>
  <c r="E127" i="1"/>
  <c r="B128" i="1"/>
  <c r="F13" i="1"/>
  <c r="B129" i="1"/>
  <c r="D26" i="1"/>
  <c r="D25" i="1" s="1"/>
  <c r="D23" i="1" s="1"/>
  <c r="D34" i="1"/>
  <c r="D41" i="1"/>
  <c r="D40" i="1" s="1"/>
  <c r="O47" i="1"/>
  <c r="O46" i="1" s="1"/>
  <c r="S47" i="1"/>
  <c r="S46" i="1" s="1"/>
  <c r="W47" i="1"/>
  <c r="W46" i="1" s="1"/>
  <c r="AA47" i="1"/>
  <c r="AA46" i="1" s="1"/>
  <c r="AE47" i="1"/>
  <c r="AE46" i="1" s="1"/>
  <c r="F53" i="1"/>
  <c r="D53" i="1"/>
  <c r="D50" i="1" s="1"/>
  <c r="D49" i="1" s="1"/>
  <c r="D77" i="1"/>
  <c r="D74" i="1" s="1"/>
  <c r="D73" i="1" s="1"/>
  <c r="G82" i="1"/>
  <c r="F123" i="1"/>
  <c r="D123" i="1"/>
  <c r="D120" i="1" s="1"/>
  <c r="D119" i="1" s="1"/>
  <c r="D117" i="1" s="1"/>
  <c r="E117" i="1" l="1"/>
  <c r="F117" i="1" s="1"/>
  <c r="AB46" i="1"/>
  <c r="B125" i="1"/>
  <c r="F120" i="1"/>
  <c r="E111" i="1"/>
  <c r="G112" i="1"/>
  <c r="F100" i="1"/>
  <c r="E99" i="1"/>
  <c r="G99" i="1" s="1"/>
  <c r="G100" i="1"/>
  <c r="E91" i="1"/>
  <c r="G91" i="1" s="1"/>
  <c r="G92" i="1"/>
  <c r="E85" i="1"/>
  <c r="G86" i="1"/>
  <c r="F80" i="1"/>
  <c r="E79" i="1"/>
  <c r="F79" i="1" s="1"/>
  <c r="F73" i="1"/>
  <c r="F74" i="1"/>
  <c r="F68" i="1"/>
  <c r="F56" i="1"/>
  <c r="E40" i="1"/>
  <c r="B32" i="1"/>
  <c r="B31" i="1" s="1"/>
  <c r="C125" i="1"/>
  <c r="F26" i="1"/>
  <c r="G26" i="1"/>
  <c r="B6" i="1"/>
  <c r="C47" i="1"/>
  <c r="C46" i="1" s="1"/>
  <c r="B47" i="1"/>
  <c r="F86" i="1"/>
  <c r="F50" i="1"/>
  <c r="G128" i="1"/>
  <c r="F128" i="1"/>
  <c r="F91" i="1"/>
  <c r="F92" i="1"/>
  <c r="G35" i="1"/>
  <c r="E34" i="1"/>
  <c r="F35" i="1"/>
  <c r="D128" i="1"/>
  <c r="D125" i="1" s="1"/>
  <c r="D10" i="1"/>
  <c r="D9" i="1" s="1"/>
  <c r="D7" i="1" s="1"/>
  <c r="D6" i="1" s="1"/>
  <c r="F127" i="1"/>
  <c r="G127" i="1"/>
  <c r="F49" i="1"/>
  <c r="G40" i="1"/>
  <c r="F40" i="1"/>
  <c r="E125" i="1"/>
  <c r="D47" i="1"/>
  <c r="D46" i="1" s="1"/>
  <c r="D32" i="1"/>
  <c r="D31" i="1" s="1"/>
  <c r="G10" i="1"/>
  <c r="E9" i="1"/>
  <c r="F10" i="1"/>
  <c r="G25" i="1"/>
  <c r="E23" i="1"/>
  <c r="F25" i="1"/>
  <c r="F111" i="1" l="1"/>
  <c r="G111" i="1"/>
  <c r="B46" i="1"/>
  <c r="F99" i="1"/>
  <c r="E47" i="1"/>
  <c r="F47" i="1" s="1"/>
  <c r="F85" i="1"/>
  <c r="G85" i="1"/>
  <c r="G79" i="1"/>
  <c r="G34" i="1"/>
  <c r="E32" i="1"/>
  <c r="F34" i="1"/>
  <c r="G23" i="1"/>
  <c r="F23" i="1"/>
  <c r="G9" i="1"/>
  <c r="E7" i="1"/>
  <c r="F9" i="1"/>
  <c r="F125" i="1"/>
  <c r="G125" i="1"/>
  <c r="G47" i="1" l="1"/>
  <c r="E46" i="1"/>
  <c r="G46" i="1" s="1"/>
  <c r="E6" i="1"/>
  <c r="G6" i="1" s="1"/>
  <c r="G7" i="1"/>
  <c r="F7" i="1"/>
  <c r="G32" i="1"/>
  <c r="E31" i="1"/>
  <c r="F32" i="1"/>
  <c r="F46" i="1" l="1"/>
  <c r="F6" i="1"/>
  <c r="G31" i="1"/>
  <c r="F31" i="1"/>
</calcChain>
</file>

<file path=xl/sharedStrings.xml><?xml version="1.0" encoding="utf-8"?>
<sst xmlns="http://schemas.openxmlformats.org/spreadsheetml/2006/main" count="191" uniqueCount="79">
  <si>
    <t>Мероприятия программы</t>
  </si>
  <si>
    <t>План на 2015 год</t>
  </si>
  <si>
    <t>Исполнение,%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</si>
  <si>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</si>
  <si>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</si>
  <si>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</si>
  <si>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</si>
  <si>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</si>
  <si>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</si>
  <si>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</si>
  <si>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</si>
  <si>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</si>
  <si>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</si>
  <si>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</si>
  <si>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</si>
  <si>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</si>
  <si>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</si>
  <si>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</si>
  <si>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 xml:space="preserve">план </t>
  </si>
  <si>
    <t>кассовый расход</t>
  </si>
  <si>
    <t>Подпрограмма 1. "Совершенствование системы муниципального стратегического управления"</t>
  </si>
  <si>
    <t>Мероприятия:</t>
  </si>
  <si>
    <t>2. "Мониторинг социально-экономического развития города Когалыма"</t>
  </si>
  <si>
    <t>Всего</t>
  </si>
  <si>
    <t>федеральный бюджет</t>
  </si>
  <si>
    <t>бюджет автономного округа</t>
  </si>
  <si>
    <t>бюджет города Когалыма</t>
  </si>
  <si>
    <t>привлеченные средства</t>
  </si>
  <si>
    <t>Задача 2.  "Создание условий для удовлетворения спроса населения на товары и услуги".</t>
  </si>
  <si>
    <t>5. "Гранты в форме субсидии физическим лицам - победителям конкурсов в сфере услуг связи города Когалыма".</t>
  </si>
  <si>
    <t>6. "Обеспечение деятельности управления экономики Администрации города Когалыма".</t>
  </si>
  <si>
    <t xml:space="preserve">Экономия  по заработной плате и начислениям на оплату труда сложилась в связи с наличием вакансий, с выплатой премии по результатам работы за 2014 год за фактически отработанное время. На основании постановления Правительства РФ от 04.12.2014 года увеличены начисления на выплаты по оплате труда. В связи с этим был сделан перерасчет по заработной плате и налогам за степень секретности.  </t>
  </si>
  <si>
    <t>Подпрограмма 2. "Совершенствование государственного и муниципального управления"</t>
  </si>
  <si>
    <t>Задача 4. "Оптимизация предоставления муниципальных услуг, в том числе путем организации их предоставления по принципу "одного окна".</t>
  </si>
  <si>
    <t>7. "Обеспечение деятельности муниципального автономного учреждения "Многофункциональный центр предоставления государственных и муниципальных услуг".</t>
  </si>
  <si>
    <t>8. "Реализация административной реформы в городе Когалыме в рамках полномочий Администрации города Когалыма".</t>
  </si>
  <si>
    <t>Экономия по заработной плате и начислениям на оплату труда сложилась в связи с наличием вакансий, с выплатой премии по результатам работы за 2014 год за фактически отработанное время.</t>
  </si>
  <si>
    <t>Подпрограмма 4. "Развитие малого и среднего предпринимательства в городе Когалыме на 2014-2017 годы"</t>
  </si>
  <si>
    <t>Задача 8. "Оказание финансовой поддержки Субъектами и организациями, образующим инфраструктуру поддержки субъектов малого и среднего предпринимательства в городе Когалыме (далее - Организация)".</t>
  </si>
  <si>
    <t>11. "Финансовая поддержка Организаций (бизнес-инкубирование).</t>
  </si>
  <si>
    <t>12. "Создание условий для развития Субъектов, осуществляющих деятельность в направлениях: экология, быстровозводимое домостроение, крестьянско-фермерские хозяйства, переработка леса, сбор и переработка дикоросов, переработка отходов, рыбодобыча, рыбопереработка, ремесленническая деятельность, въездной и внутренний туризм".</t>
  </si>
  <si>
    <t>13. "Финансовая поддержка Субъектов, осуществляющих производство и реализацию товаров и услуг в социально значимых видах деятельности, определенных настоящей программой, в части компенсации арендных платежей за нежилые помещения и по предоставленным консалтинговым услугам".</t>
  </si>
  <si>
    <t>14. "Возмещение затрат социальному предпринимательству и семейному бизнесу".</t>
  </si>
  <si>
    <t>15. "Предоставление субсидии для реализации проектов Субъектов по энергоэффективности и мероприятий по энергосбережению".</t>
  </si>
  <si>
    <t>16. "Финансовая поддержка социального предпринимательства, в том числе: предоставление грантовой поддержки социальному предпринимательству".</t>
  </si>
  <si>
    <t>17. "Грантовая поддержка начинающих предпринимателей".</t>
  </si>
  <si>
    <t>18. "Развитие молодежного предпринимательства".</t>
  </si>
  <si>
    <t>Задача 10. "Обеспечение доступности для жителей города Когалыма информации о поддержке малого и среднего предпринимательства".</t>
  </si>
  <si>
    <t>22. "Размещение в средствах массовой информации материалов о проводимой Администрацией города Когалыма деятельности в сфере малого и среднего предпринимательства, о деятельности организаций образующим инфраструктуру поддержки субъектов малого и среднего предпринимательства в городе Когалыме, иной информации для субъектов малого и среднего предпринимательства".</t>
  </si>
  <si>
    <t>23. "Организация и проведение конференций, деловых встреч, круглых столов с участием Субъектов"</t>
  </si>
  <si>
    <t>25. "Проведение образовательных мероприятий для Субъектов и Организаций".</t>
  </si>
  <si>
    <t>Задача 13. "Содействие популяризации предпринимательской деятельности, вовлечение населения в создание собственного бизнеса и проведение мониторинга деятельности малого и среднего предпринимательства в муниципальном образовании город Когалым в целях определения приоритетных направлений развития".</t>
  </si>
  <si>
    <t>27. "Организация мониторинга деятельности малого и среднего предпринимательства в муниципальном образовании город Когалым в целях определения приоритетных направлений развития и формирования благоприятного общественного мнения о малом и среднем предпринимательстве".</t>
  </si>
  <si>
    <t>Итого по программе, в том числе</t>
  </si>
  <si>
    <t>Ответственный за составление сетевого графика</t>
  </si>
  <si>
    <t>Мороз О.Е.</t>
  </si>
  <si>
    <t>93-752</t>
  </si>
  <si>
    <t>План на 01.01.2016</t>
  </si>
  <si>
    <t>Профинансировано на 01.01.16</t>
  </si>
  <si>
    <t>Кассовый расход на  01.01.2016</t>
  </si>
  <si>
    <t>Начальник управления экономики</t>
  </si>
  <si>
    <t>Е.Г.Загорская</t>
  </si>
  <si>
    <t>Произведена оплата по договору за приобретение  статистических сборников.</t>
  </si>
  <si>
    <t xml:space="preserve">                                                                                                                        В январе 2015 года между Администрацией города Когалыма и МФЦ заключены соглашения от 01.01.2015 " № 1 "О порядке и условиях предоставления субсидии на возмещение нормативных затрат, связанных с выполнением муниципальных услуг (с учетом дополнительного соглашения от 19.02.2015) и соглашение от 01.01.2015 № 2 на предоставление субсидии на иные цели."                                                                    
 В нормативно-правовые акты внесены поправки, расширяющие текущий перечень государственных и муниципальных услуг, предоставляемых в центрах, в рамках девяти основных жизненных ситуаций: рождение ребенка, выход на пенсию, индивидуальное жилищное строительство, утрата документов, открытие своего дела (малое предпринимательство), приобретение жилого помещения, смена места жительства, утрата документов, утрата близкого человека.                                                                                                                                           С 01.07.2015 г. МФЦ сменило свое наименование на новый общероссийский бренд - центр государственных и муниципальных услуг "Мои документы".</t>
  </si>
  <si>
    <t>Субсидия предоставлена 1 Субъекту.</t>
  </si>
  <si>
    <t>Постановление Администрации города Когалыма от 16.11.2015, договор заключен от 25.11.2015, перечисление средств произведено в декабре 2015 года. Субсидия предоставлена 1 Субъекту.</t>
  </si>
  <si>
    <t>Поддержка оказана 4 субъектам малого и среднего предпринимательства.</t>
  </si>
  <si>
    <t>Поддержка оказана 1 субъекту малого и среднего предпринимательства.</t>
  </si>
  <si>
    <t>Субсидия предоставлена 1 субъекту малого и среднего предпринимательства.</t>
  </si>
  <si>
    <t>Поддержка оказана 3 субъектам малого и среднего предпринимательства.</t>
  </si>
  <si>
    <t>Поддержка оказана 2 субъектам малого и среднего предпринимательства.</t>
  </si>
  <si>
    <t>Задача 3. "Обеспечение деятельности управления экономики"</t>
  </si>
  <si>
    <t>Задача  1. "Создание условий для устойчивого экономического роста. Совершенствование нормативно-правовой и методологической базы"</t>
  </si>
  <si>
    <t>Финансовая поддержка оказана 7 субъектам малого и среднего предпринимательства.</t>
  </si>
  <si>
    <t>Образовалась экономия средств окружного бюджета в результате проведения электронного аукциона.
Заключен муниципальный контракт с БУ ВО ХМАО-Югры «Сургутский государственный университет». Проведено 6 семинаров, 69 слушателей.</t>
  </si>
  <si>
    <t>Заключен контракт с ООО Информационно-рекламное агентство «Сибирь Консалтинг». Сумма контракта составила 59,86 тыс. рублей. Проводилось информирование предпринимателей посредством «бегущей строки».</t>
  </si>
  <si>
    <t>30.11.2015 проведен городской конкурс "Предприниматель года", произведена выплата 1 субъекту малого и среднего предпринимательства.</t>
  </si>
  <si>
    <t>В целях популяризации предпринимательской деятельности проведен круглый стол на тему: «Опыт предпринимателей города Когалыма» при участии предпринимательского сообщества города Когалыма, начинающих предпринимателей и лиц, желающих заниматься предпринимательской деятельностью.
Совместно с Фондом поддержки предпринимательства Югры проведен круглый стол на тему: «Социальное предпринимательство: термины, при решении социальных проблем и сформированных мер».
Проведена встреча с представителями управления Пенсионного фонда РФ по вопросам изменения законодательства.</t>
  </si>
  <si>
    <t>Отчет о ходе реализации мероприятий муниципальной программы «Социально-экономическое развитие и инвестиции муниципального образования город Когалым на 2014-2017 годы»                                                             на 01.01.2016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</si>
</sst>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_ ;[Red]\-#,##0.0\ "/>
    <numFmt numFmtId="165" formatCode="#,##0_ ;[Red]\-#,##0\ "/>
    <numFmt numFmtId="166" formatCode="#,##0.00\ _₽"/>
  </numFmts>
  <fonts count="9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.5"/>
      <name val="Times New Roman"/>
      <family val="1"/>
      <charset val="204"/>
    </font>
    <font>
      <b/>
      <sz val="12.5"/>
      <color theme="1"/>
      <name val="Times New Roman"/>
      <family val="1"/>
      <charset val="204"/>
    </font>
    <font>
      <sz val="12.5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 applyAlignment="1"/>
    <xf numFmtId="0" fontId="2" fillId="0" borderId="0" xfId="0" applyFont="1" applyFill="1"/>
    <xf numFmtId="0" fontId="1" fillId="0" borderId="0" xfId="0" applyFont="1" applyFill="1"/>
    <xf numFmtId="0" fontId="3" fillId="0" borderId="0" xfId="0" applyFont="1"/>
    <xf numFmtId="0" fontId="0" fillId="0" borderId="0" xfId="0" applyAlignment="1">
      <alignment vertical="center"/>
    </xf>
    <xf numFmtId="164" fontId="4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4" fontId="4" fillId="0" borderId="1" xfId="0" applyNumberFormat="1" applyFont="1" applyFill="1" applyBorder="1" applyAlignment="1" applyProtection="1">
      <alignment horizontal="center" vertical="center" wrapText="1"/>
    </xf>
    <xf numFmtId="2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166" fontId="6" fillId="0" borderId="1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4" fillId="3" borderId="1" xfId="0" applyFont="1" applyFill="1" applyBorder="1" applyAlignment="1" applyProtection="1">
      <alignment horizontal="left" vertical="center" wrapText="1"/>
    </xf>
    <xf numFmtId="166" fontId="4" fillId="3" borderId="1" xfId="0" applyNumberFormat="1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166" fontId="6" fillId="4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 applyProtection="1">
      <alignment vertical="center" wrapText="1"/>
    </xf>
    <xf numFmtId="4" fontId="6" fillId="0" borderId="1" xfId="0" applyNumberFormat="1" applyFont="1" applyFill="1" applyBorder="1" applyAlignment="1" applyProtection="1">
      <alignment horizontal="left" vertical="center" wrapText="1"/>
    </xf>
    <xf numFmtId="166" fontId="6" fillId="0" borderId="1" xfId="0" applyNumberFormat="1" applyFont="1" applyFill="1" applyBorder="1" applyAlignment="1">
      <alignment horizontal="center" wrapText="1"/>
    </xf>
    <xf numFmtId="0" fontId="3" fillId="0" borderId="0" xfId="0" applyFont="1" applyAlignment="1">
      <alignment vertical="center"/>
    </xf>
    <xf numFmtId="0" fontId="7" fillId="0" borderId="0" xfId="0" applyFont="1"/>
    <xf numFmtId="0" fontId="8" fillId="0" borderId="0" xfId="0" applyFont="1"/>
    <xf numFmtId="0" fontId="7" fillId="5" borderId="0" xfId="0" applyFont="1" applyFill="1"/>
    <xf numFmtId="0" fontId="3" fillId="5" borderId="0" xfId="0" applyFont="1" applyFill="1"/>
    <xf numFmtId="0" fontId="3" fillId="0" borderId="0" xfId="0" applyFont="1" applyFill="1"/>
    <xf numFmtId="0" fontId="3" fillId="0" borderId="0" xfId="0" applyFont="1" applyAlignment="1">
      <alignment horizontal="left"/>
    </xf>
    <xf numFmtId="4" fontId="4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 applyProtection="1">
      <alignment horizontal="center" vertical="center" wrapText="1"/>
    </xf>
    <xf numFmtId="4" fontId="4" fillId="3" borderId="1" xfId="0" applyNumberFormat="1" applyFont="1" applyFill="1" applyBorder="1" applyAlignment="1" applyProtection="1">
      <alignment horizontal="center" vertical="center" wrapText="1"/>
    </xf>
    <xf numFmtId="4" fontId="6" fillId="4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wrapText="1"/>
    </xf>
    <xf numFmtId="4" fontId="4" fillId="0" borderId="1" xfId="0" applyNumberFormat="1" applyFont="1" applyFill="1" applyBorder="1" applyAlignment="1" applyProtection="1">
      <alignment vertical="center" wrapText="1"/>
    </xf>
    <xf numFmtId="0" fontId="4" fillId="2" borderId="1" xfId="0" applyFont="1" applyFill="1" applyBorder="1" applyAlignment="1">
      <alignment horizontal="justify" wrapText="1"/>
    </xf>
    <xf numFmtId="4" fontId="4" fillId="2" borderId="1" xfId="0" applyNumberFormat="1" applyFont="1" applyFill="1" applyBorder="1" applyAlignment="1">
      <alignment horizontal="center" wrapText="1"/>
    </xf>
    <xf numFmtId="166" fontId="4" fillId="2" borderId="1" xfId="0" applyNumberFormat="1" applyFont="1" applyFill="1" applyBorder="1" applyAlignment="1">
      <alignment horizontal="center" wrapText="1"/>
    </xf>
    <xf numFmtId="0" fontId="0" fillId="2" borderId="0" xfId="0" applyFill="1" applyAlignment="1"/>
    <xf numFmtId="0" fontId="6" fillId="6" borderId="1" xfId="0" applyFont="1" applyFill="1" applyBorder="1" applyAlignment="1">
      <alignment horizontal="left" vertical="center" wrapText="1"/>
    </xf>
    <xf numFmtId="4" fontId="6" fillId="6" borderId="1" xfId="0" applyNumberFormat="1" applyFont="1" applyFill="1" applyBorder="1" applyAlignment="1">
      <alignment horizontal="center" vertical="center" wrapText="1"/>
    </xf>
    <xf numFmtId="166" fontId="6" fillId="6" borderId="1" xfId="0" applyNumberFormat="1" applyFont="1" applyFill="1" applyBorder="1" applyAlignment="1">
      <alignment horizontal="center" vertical="center" wrapText="1"/>
    </xf>
    <xf numFmtId="166" fontId="6" fillId="6" borderId="1" xfId="0" applyNumberFormat="1" applyFont="1" applyFill="1" applyBorder="1" applyAlignment="1">
      <alignment horizontal="left" vertical="center" wrapText="1"/>
    </xf>
    <xf numFmtId="0" fontId="0" fillId="6" borderId="0" xfId="0" applyFill="1"/>
    <xf numFmtId="4" fontId="0" fillId="2" borderId="0" xfId="0" applyNumberFormat="1" applyFill="1" applyAlignment="1"/>
    <xf numFmtId="4" fontId="6" fillId="0" borderId="1" xfId="0" applyNumberFormat="1" applyFont="1" applyFill="1" applyBorder="1" applyAlignment="1" applyProtection="1">
      <alignment vertical="center" wrapText="1"/>
    </xf>
    <xf numFmtId="166" fontId="6" fillId="6" borderId="1" xfId="0" applyNumberFormat="1" applyFont="1" applyFill="1" applyBorder="1" applyAlignment="1">
      <alignment horizontal="justify" vertical="center" wrapText="1"/>
    </xf>
    <xf numFmtId="0" fontId="6" fillId="6" borderId="1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 applyProtection="1">
      <alignment horizontal="justify" vertical="center" wrapText="1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justify" vertical="center" wrapText="1"/>
    </xf>
    <xf numFmtId="0" fontId="6" fillId="6" borderId="6" xfId="0" applyFont="1" applyFill="1" applyBorder="1" applyAlignment="1">
      <alignment horizontal="justify" vertical="center" wrapText="1"/>
    </xf>
    <xf numFmtId="0" fontId="6" fillId="6" borderId="5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66" fontId="6" fillId="0" borderId="2" xfId="0" applyNumberFormat="1" applyFont="1" applyFill="1" applyBorder="1" applyAlignment="1">
      <alignment horizontal="justify" vertical="center" wrapText="1"/>
    </xf>
    <xf numFmtId="0" fontId="0" fillId="0" borderId="6" xfId="0" applyFill="1" applyBorder="1" applyAlignment="1">
      <alignment horizontal="justify" vertical="center" wrapText="1"/>
    </xf>
    <xf numFmtId="0" fontId="0" fillId="0" borderId="5" xfId="0" applyFill="1" applyBorder="1" applyAlignment="1">
      <alignment horizontal="justify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36"/>
  <sheetViews>
    <sheetView tabSelected="1" view="pageBreakPreview" zoomScale="60" zoomScaleNormal="66" workbookViewId="0">
      <pane xSplit="7" ySplit="4" topLeftCell="H92" activePane="bottomRight" state="frozen"/>
      <selection pane="topRight" activeCell="H1" sqref="H1"/>
      <selection pane="bottomLeft" activeCell="A5" sqref="A5"/>
      <selection pane="bottomRight" activeCell="B128" sqref="B128"/>
    </sheetView>
  </sheetViews>
  <sheetFormatPr defaultRowHeight="15" x14ac:dyDescent="0.25"/>
  <cols>
    <col min="1" max="1" width="51.5703125" customWidth="1"/>
    <col min="2" max="3" width="13.42578125" customWidth="1"/>
    <col min="4" max="4" width="13.28515625" customWidth="1"/>
    <col min="5" max="5" width="13.42578125" customWidth="1"/>
    <col min="6" max="6" width="9.85546875" customWidth="1"/>
    <col min="7" max="7" width="10" customWidth="1"/>
    <col min="8" max="8" width="10.28515625" customWidth="1"/>
    <col min="9" max="17" width="10.28515625" bestFit="1" customWidth="1"/>
    <col min="18" max="18" width="11.7109375" customWidth="1"/>
    <col min="19" max="26" width="10.28515625" bestFit="1" customWidth="1"/>
    <col min="27" max="27" width="10.5703125" bestFit="1" customWidth="1"/>
    <col min="28" max="28" width="10.28515625" bestFit="1" customWidth="1"/>
    <col min="29" max="29" width="10.5703125" bestFit="1" customWidth="1"/>
    <col min="30" max="30" width="11.5703125" customWidth="1"/>
    <col min="31" max="31" width="12.42578125" customWidth="1"/>
    <col min="32" max="32" width="39.42578125" customWidth="1"/>
  </cols>
  <sheetData>
    <row r="1" spans="1:32" ht="45" customHeight="1" x14ac:dyDescent="0.3">
      <c r="A1" s="55" t="s">
        <v>78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1"/>
      <c r="S1" s="1"/>
      <c r="T1" s="1"/>
      <c r="U1" s="2"/>
      <c r="V1" s="2"/>
      <c r="W1" s="2"/>
      <c r="X1" s="2"/>
      <c r="Y1" s="2"/>
      <c r="Z1" s="3"/>
      <c r="AA1" s="3"/>
      <c r="AB1" s="3"/>
      <c r="AC1" s="4"/>
      <c r="AD1" s="4"/>
      <c r="AE1" s="4"/>
      <c r="AF1" s="4"/>
    </row>
    <row r="2" spans="1:32" x14ac:dyDescent="0.25">
      <c r="A2" s="5"/>
    </row>
    <row r="3" spans="1:32" ht="16.5" x14ac:dyDescent="0.25">
      <c r="A3" s="60" t="s">
        <v>0</v>
      </c>
      <c r="B3" s="61" t="s">
        <v>1</v>
      </c>
      <c r="C3" s="61" t="s">
        <v>57</v>
      </c>
      <c r="D3" s="61" t="s">
        <v>58</v>
      </c>
      <c r="E3" s="61" t="s">
        <v>59</v>
      </c>
      <c r="F3" s="56" t="s">
        <v>2</v>
      </c>
      <c r="G3" s="56"/>
      <c r="H3" s="56" t="s">
        <v>3</v>
      </c>
      <c r="I3" s="56"/>
      <c r="J3" s="56" t="s">
        <v>4</v>
      </c>
      <c r="K3" s="56"/>
      <c r="L3" s="56" t="s">
        <v>5</v>
      </c>
      <c r="M3" s="56"/>
      <c r="N3" s="56" t="s">
        <v>6</v>
      </c>
      <c r="O3" s="56"/>
      <c r="P3" s="56" t="s">
        <v>7</v>
      </c>
      <c r="Q3" s="56"/>
      <c r="R3" s="56" t="s">
        <v>8</v>
      </c>
      <c r="S3" s="56"/>
      <c r="T3" s="56" t="s">
        <v>9</v>
      </c>
      <c r="U3" s="56"/>
      <c r="V3" s="56" t="s">
        <v>10</v>
      </c>
      <c r="W3" s="56"/>
      <c r="X3" s="56" t="s">
        <v>11</v>
      </c>
      <c r="Y3" s="56"/>
      <c r="Z3" s="56" t="s">
        <v>12</v>
      </c>
      <c r="AA3" s="56"/>
      <c r="AB3" s="56" t="s">
        <v>13</v>
      </c>
      <c r="AC3" s="56"/>
      <c r="AD3" s="67" t="s">
        <v>14</v>
      </c>
      <c r="AE3" s="68"/>
      <c r="AF3" s="60" t="s">
        <v>15</v>
      </c>
    </row>
    <row r="4" spans="1:32" ht="49.5" x14ac:dyDescent="0.25">
      <c r="A4" s="60"/>
      <c r="B4" s="62"/>
      <c r="C4" s="62"/>
      <c r="D4" s="63"/>
      <c r="E4" s="62"/>
      <c r="F4" s="6" t="s">
        <v>16</v>
      </c>
      <c r="G4" s="6" t="s">
        <v>17</v>
      </c>
      <c r="H4" s="7" t="s">
        <v>18</v>
      </c>
      <c r="I4" s="7" t="s">
        <v>19</v>
      </c>
      <c r="J4" s="7" t="s">
        <v>18</v>
      </c>
      <c r="K4" s="7" t="s">
        <v>19</v>
      </c>
      <c r="L4" s="7" t="s">
        <v>18</v>
      </c>
      <c r="M4" s="7" t="s">
        <v>19</v>
      </c>
      <c r="N4" s="7" t="s">
        <v>18</v>
      </c>
      <c r="O4" s="7" t="s">
        <v>19</v>
      </c>
      <c r="P4" s="7" t="s">
        <v>18</v>
      </c>
      <c r="Q4" s="7" t="s">
        <v>19</v>
      </c>
      <c r="R4" s="7" t="s">
        <v>18</v>
      </c>
      <c r="S4" s="7" t="s">
        <v>19</v>
      </c>
      <c r="T4" s="7" t="s">
        <v>18</v>
      </c>
      <c r="U4" s="7" t="s">
        <v>19</v>
      </c>
      <c r="V4" s="7" t="s">
        <v>18</v>
      </c>
      <c r="W4" s="7" t="s">
        <v>19</v>
      </c>
      <c r="X4" s="7" t="s">
        <v>18</v>
      </c>
      <c r="Y4" s="7" t="s">
        <v>19</v>
      </c>
      <c r="Z4" s="7" t="s">
        <v>18</v>
      </c>
      <c r="AA4" s="7" t="s">
        <v>19</v>
      </c>
      <c r="AB4" s="7" t="s">
        <v>18</v>
      </c>
      <c r="AC4" s="7" t="s">
        <v>19</v>
      </c>
      <c r="AD4" s="7" t="s">
        <v>18</v>
      </c>
      <c r="AE4" s="7" t="s">
        <v>19</v>
      </c>
      <c r="AF4" s="60"/>
    </row>
    <row r="5" spans="1:32" ht="16.5" x14ac:dyDescent="0.25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8">
        <v>8</v>
      </c>
      <c r="I5" s="8">
        <v>9</v>
      </c>
      <c r="J5" s="8">
        <v>10</v>
      </c>
      <c r="K5" s="8">
        <v>11</v>
      </c>
      <c r="L5" s="8">
        <v>12</v>
      </c>
      <c r="M5" s="8">
        <v>13</v>
      </c>
      <c r="N5" s="8">
        <v>14</v>
      </c>
      <c r="O5" s="8">
        <v>15</v>
      </c>
      <c r="P5" s="8">
        <v>16</v>
      </c>
      <c r="Q5" s="8">
        <v>17</v>
      </c>
      <c r="R5" s="8">
        <v>18</v>
      </c>
      <c r="S5" s="8">
        <v>19</v>
      </c>
      <c r="T5" s="8">
        <v>20</v>
      </c>
      <c r="U5" s="8">
        <v>21</v>
      </c>
      <c r="V5" s="8">
        <v>22</v>
      </c>
      <c r="W5" s="8">
        <v>23</v>
      </c>
      <c r="X5" s="8">
        <v>24</v>
      </c>
      <c r="Y5" s="8">
        <v>25</v>
      </c>
      <c r="Z5" s="8">
        <v>26</v>
      </c>
      <c r="AA5" s="8">
        <v>27</v>
      </c>
      <c r="AB5" s="8">
        <v>28</v>
      </c>
      <c r="AC5" s="8">
        <v>29</v>
      </c>
      <c r="AD5" s="8">
        <v>30</v>
      </c>
      <c r="AE5" s="8">
        <v>31</v>
      </c>
      <c r="AF5" s="8">
        <v>31</v>
      </c>
    </row>
    <row r="6" spans="1:32" ht="63" customHeight="1" x14ac:dyDescent="0.25">
      <c r="A6" s="53" t="s">
        <v>20</v>
      </c>
      <c r="B6" s="10">
        <f>B7+B15+B23</f>
        <v>24805.199999999997</v>
      </c>
      <c r="C6" s="10">
        <f t="shared" ref="C6:AE6" si="0">C7+C15+C23</f>
        <v>24805.199999999997</v>
      </c>
      <c r="D6" s="10">
        <f t="shared" si="0"/>
        <v>22191.796069999997</v>
      </c>
      <c r="E6" s="10">
        <f t="shared" si="0"/>
        <v>22191.796069999997</v>
      </c>
      <c r="F6" s="11">
        <f>E6/B6*100</f>
        <v>89.464290027897377</v>
      </c>
      <c r="G6" s="10">
        <f>E6/C6*100</f>
        <v>89.464290027897377</v>
      </c>
      <c r="H6" s="10">
        <f t="shared" si="0"/>
        <v>5077.8119999999999</v>
      </c>
      <c r="I6" s="10">
        <f t="shared" si="0"/>
        <v>4066.732</v>
      </c>
      <c r="J6" s="10">
        <f t="shared" si="0"/>
        <v>2171.3090000000002</v>
      </c>
      <c r="K6" s="10">
        <f t="shared" si="0"/>
        <v>2469.0920000000001</v>
      </c>
      <c r="L6" s="10">
        <f t="shared" si="0"/>
        <v>964.00699999999995</v>
      </c>
      <c r="M6" s="10">
        <f t="shared" si="0"/>
        <v>1127.5630000000001</v>
      </c>
      <c r="N6" s="10">
        <f t="shared" si="0"/>
        <v>2057.7170000000001</v>
      </c>
      <c r="O6" s="10">
        <f t="shared" si="0"/>
        <v>1884.5709999999999</v>
      </c>
      <c r="P6" s="10">
        <f t="shared" si="0"/>
        <v>1514.9829999999999</v>
      </c>
      <c r="Q6" s="10">
        <f t="shared" si="0"/>
        <v>2210.9769999999999</v>
      </c>
      <c r="R6" s="10">
        <f t="shared" si="0"/>
        <v>2084.2930000000001</v>
      </c>
      <c r="S6" s="10">
        <f t="shared" si="0"/>
        <v>1852.2860000000001</v>
      </c>
      <c r="T6" s="10">
        <f t="shared" si="0"/>
        <v>2564.0909999999999</v>
      </c>
      <c r="U6" s="10">
        <f t="shared" si="0"/>
        <v>1940.8530000000001</v>
      </c>
      <c r="V6" s="10">
        <f t="shared" si="0"/>
        <v>1558.9829999999999</v>
      </c>
      <c r="W6" s="10">
        <f t="shared" si="0"/>
        <v>1026.78</v>
      </c>
      <c r="X6" s="10">
        <f t="shared" si="0"/>
        <v>1080.7429999999999</v>
      </c>
      <c r="Y6" s="10">
        <f t="shared" si="0"/>
        <v>1157.22</v>
      </c>
      <c r="Z6" s="10">
        <f t="shared" si="0"/>
        <v>2056.9539999999997</v>
      </c>
      <c r="AA6" s="10">
        <f t="shared" si="0"/>
        <v>1805.665</v>
      </c>
      <c r="AB6" s="10">
        <f t="shared" si="0"/>
        <v>1018.836</v>
      </c>
      <c r="AC6" s="10">
        <f t="shared" si="0"/>
        <v>594.18000000000006</v>
      </c>
      <c r="AD6" s="10">
        <f t="shared" si="0"/>
        <v>2655.4720000000002</v>
      </c>
      <c r="AE6" s="10">
        <f t="shared" si="0"/>
        <v>2055.87707</v>
      </c>
      <c r="AF6" s="10"/>
    </row>
    <row r="7" spans="1:32" ht="75" customHeight="1" x14ac:dyDescent="0.25">
      <c r="A7" s="53" t="s">
        <v>72</v>
      </c>
      <c r="B7" s="33">
        <f>B9</f>
        <v>21.000000000000004</v>
      </c>
      <c r="C7" s="33">
        <f>C9</f>
        <v>21.000000000000004</v>
      </c>
      <c r="D7" s="33">
        <f t="shared" ref="D7:AE7" si="1">D9</f>
        <v>20.908999999999999</v>
      </c>
      <c r="E7" s="33">
        <f t="shared" si="1"/>
        <v>20.908999999999999</v>
      </c>
      <c r="F7" s="11">
        <f>E7/B7*100</f>
        <v>99.566666666666649</v>
      </c>
      <c r="G7" s="10">
        <f>E7/C7*100</f>
        <v>99.566666666666649</v>
      </c>
      <c r="H7" s="33">
        <f t="shared" si="1"/>
        <v>0</v>
      </c>
      <c r="I7" s="33">
        <f t="shared" si="1"/>
        <v>0</v>
      </c>
      <c r="J7" s="33">
        <f t="shared" si="1"/>
        <v>0</v>
      </c>
      <c r="K7" s="33">
        <f t="shared" si="1"/>
        <v>0</v>
      </c>
      <c r="L7" s="33">
        <f t="shared" si="1"/>
        <v>0</v>
      </c>
      <c r="M7" s="33">
        <f t="shared" si="1"/>
        <v>0</v>
      </c>
      <c r="N7" s="33">
        <f t="shared" si="1"/>
        <v>0</v>
      </c>
      <c r="O7" s="33">
        <f t="shared" si="1"/>
        <v>0</v>
      </c>
      <c r="P7" s="33">
        <f t="shared" si="1"/>
        <v>0</v>
      </c>
      <c r="Q7" s="33">
        <f t="shared" si="1"/>
        <v>0</v>
      </c>
      <c r="R7" s="33">
        <f t="shared" si="1"/>
        <v>0</v>
      </c>
      <c r="S7" s="33">
        <f t="shared" si="1"/>
        <v>0</v>
      </c>
      <c r="T7" s="33">
        <f t="shared" si="1"/>
        <v>0</v>
      </c>
      <c r="U7" s="33">
        <f t="shared" si="1"/>
        <v>0</v>
      </c>
      <c r="V7" s="33">
        <f t="shared" si="1"/>
        <v>11.127000000000001</v>
      </c>
      <c r="W7" s="33">
        <f t="shared" si="1"/>
        <v>10.680999999999999</v>
      </c>
      <c r="X7" s="33">
        <f t="shared" si="1"/>
        <v>1.8160000000000001</v>
      </c>
      <c r="Y7" s="33">
        <f t="shared" si="1"/>
        <v>2.262</v>
      </c>
      <c r="Z7" s="33">
        <f t="shared" si="1"/>
        <v>1.8160000000000001</v>
      </c>
      <c r="AA7" s="33">
        <f t="shared" si="1"/>
        <v>1.6339999999999999</v>
      </c>
      <c r="AB7" s="33">
        <f t="shared" si="1"/>
        <v>1.8160000000000001</v>
      </c>
      <c r="AC7" s="33">
        <f t="shared" si="1"/>
        <v>1.6339999999999999</v>
      </c>
      <c r="AD7" s="33">
        <f t="shared" si="1"/>
        <v>4.4249999999999998</v>
      </c>
      <c r="AE7" s="33">
        <f t="shared" si="1"/>
        <v>4.6980000000000004</v>
      </c>
      <c r="AF7" s="13"/>
    </row>
    <row r="8" spans="1:32" ht="16.5" x14ac:dyDescent="0.25">
      <c r="A8" s="14" t="s">
        <v>21</v>
      </c>
      <c r="B8" s="34"/>
      <c r="C8" s="35"/>
      <c r="D8" s="35"/>
      <c r="E8" s="10"/>
      <c r="F8" s="16"/>
      <c r="G8" s="16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39"/>
      <c r="AF8" s="17"/>
    </row>
    <row r="9" spans="1:32" s="48" customFormat="1" ht="69" customHeight="1" x14ac:dyDescent="0.25">
      <c r="A9" s="52" t="s">
        <v>22</v>
      </c>
      <c r="B9" s="45">
        <f>B10</f>
        <v>21.000000000000004</v>
      </c>
      <c r="C9" s="45">
        <f>C10</f>
        <v>21.000000000000004</v>
      </c>
      <c r="D9" s="45">
        <f t="shared" ref="D9:AE9" si="2">D10</f>
        <v>20.908999999999999</v>
      </c>
      <c r="E9" s="45">
        <f t="shared" si="2"/>
        <v>20.908999999999999</v>
      </c>
      <c r="F9" s="46">
        <f>E9/B9*100</f>
        <v>99.566666666666649</v>
      </c>
      <c r="G9" s="46">
        <f>E9/C9*100</f>
        <v>99.566666666666649</v>
      </c>
      <c r="H9" s="45">
        <f t="shared" si="2"/>
        <v>0</v>
      </c>
      <c r="I9" s="45">
        <f t="shared" si="2"/>
        <v>0</v>
      </c>
      <c r="J9" s="45">
        <f t="shared" si="2"/>
        <v>0</v>
      </c>
      <c r="K9" s="45">
        <f t="shared" si="2"/>
        <v>0</v>
      </c>
      <c r="L9" s="45">
        <f t="shared" si="2"/>
        <v>0</v>
      </c>
      <c r="M9" s="45">
        <f t="shared" si="2"/>
        <v>0</v>
      </c>
      <c r="N9" s="45">
        <f t="shared" si="2"/>
        <v>0</v>
      </c>
      <c r="O9" s="45">
        <f t="shared" si="2"/>
        <v>0</v>
      </c>
      <c r="P9" s="45">
        <f t="shared" si="2"/>
        <v>0</v>
      </c>
      <c r="Q9" s="45">
        <f t="shared" si="2"/>
        <v>0</v>
      </c>
      <c r="R9" s="45">
        <f t="shared" si="2"/>
        <v>0</v>
      </c>
      <c r="S9" s="45">
        <f t="shared" si="2"/>
        <v>0</v>
      </c>
      <c r="T9" s="45">
        <f t="shared" si="2"/>
        <v>0</v>
      </c>
      <c r="U9" s="45">
        <f t="shared" si="2"/>
        <v>0</v>
      </c>
      <c r="V9" s="45">
        <f t="shared" si="2"/>
        <v>11.127000000000001</v>
      </c>
      <c r="W9" s="45">
        <f t="shared" si="2"/>
        <v>10.680999999999999</v>
      </c>
      <c r="X9" s="45">
        <f t="shared" si="2"/>
        <v>1.8160000000000001</v>
      </c>
      <c r="Y9" s="45">
        <f t="shared" si="2"/>
        <v>2.262</v>
      </c>
      <c r="Z9" s="45">
        <f t="shared" si="2"/>
        <v>1.8160000000000001</v>
      </c>
      <c r="AA9" s="45">
        <f t="shared" si="2"/>
        <v>1.6339999999999999</v>
      </c>
      <c r="AB9" s="45">
        <f t="shared" si="2"/>
        <v>1.8160000000000001</v>
      </c>
      <c r="AC9" s="45">
        <f t="shared" si="2"/>
        <v>1.6339999999999999</v>
      </c>
      <c r="AD9" s="45">
        <f t="shared" si="2"/>
        <v>4.4249999999999998</v>
      </c>
      <c r="AE9" s="45">
        <f t="shared" si="2"/>
        <v>4.6980000000000004</v>
      </c>
      <c r="AF9" s="47" t="s">
        <v>62</v>
      </c>
    </row>
    <row r="10" spans="1:32" ht="16.5" x14ac:dyDescent="0.25">
      <c r="A10" s="12" t="s">
        <v>23</v>
      </c>
      <c r="B10" s="33">
        <f>B11+B12+B13+B14</f>
        <v>21.000000000000004</v>
      </c>
      <c r="C10" s="33">
        <f>C11+C12+C13+C14</f>
        <v>21.000000000000004</v>
      </c>
      <c r="D10" s="33">
        <f t="shared" ref="D10:AD10" si="3">D11+D12+D13+D14</f>
        <v>20.908999999999999</v>
      </c>
      <c r="E10" s="33">
        <f t="shared" si="3"/>
        <v>20.908999999999999</v>
      </c>
      <c r="F10" s="13">
        <f>E10/B10*100</f>
        <v>99.566666666666649</v>
      </c>
      <c r="G10" s="13">
        <f>E10/C10*100</f>
        <v>99.566666666666649</v>
      </c>
      <c r="H10" s="33">
        <f>H11+H12+H13+H14</f>
        <v>0</v>
      </c>
      <c r="I10" s="33">
        <f t="shared" si="3"/>
        <v>0</v>
      </c>
      <c r="J10" s="33">
        <f t="shared" si="3"/>
        <v>0</v>
      </c>
      <c r="K10" s="33">
        <f t="shared" si="3"/>
        <v>0</v>
      </c>
      <c r="L10" s="33">
        <f t="shared" si="3"/>
        <v>0</v>
      </c>
      <c r="M10" s="33">
        <f t="shared" si="3"/>
        <v>0</v>
      </c>
      <c r="N10" s="33">
        <f t="shared" si="3"/>
        <v>0</v>
      </c>
      <c r="O10" s="33">
        <f t="shared" si="3"/>
        <v>0</v>
      </c>
      <c r="P10" s="33">
        <f t="shared" si="3"/>
        <v>0</v>
      </c>
      <c r="Q10" s="33">
        <f t="shared" si="3"/>
        <v>0</v>
      </c>
      <c r="R10" s="33">
        <f t="shared" si="3"/>
        <v>0</v>
      </c>
      <c r="S10" s="33">
        <f t="shared" si="3"/>
        <v>0</v>
      </c>
      <c r="T10" s="33">
        <f t="shared" si="3"/>
        <v>0</v>
      </c>
      <c r="U10" s="33">
        <f t="shared" si="3"/>
        <v>0</v>
      </c>
      <c r="V10" s="33">
        <f t="shared" si="3"/>
        <v>11.127000000000001</v>
      </c>
      <c r="W10" s="33">
        <f t="shared" si="3"/>
        <v>10.680999999999999</v>
      </c>
      <c r="X10" s="33">
        <f t="shared" si="3"/>
        <v>1.8160000000000001</v>
      </c>
      <c r="Y10" s="33">
        <f t="shared" si="3"/>
        <v>2.262</v>
      </c>
      <c r="Z10" s="33">
        <f t="shared" si="3"/>
        <v>1.8160000000000001</v>
      </c>
      <c r="AA10" s="33">
        <f t="shared" si="3"/>
        <v>1.6339999999999999</v>
      </c>
      <c r="AB10" s="33">
        <f t="shared" si="3"/>
        <v>1.8160000000000001</v>
      </c>
      <c r="AC10" s="33">
        <f>AC11+AC12+AC13+AC14</f>
        <v>1.6339999999999999</v>
      </c>
      <c r="AD10" s="33">
        <f t="shared" si="3"/>
        <v>4.4249999999999998</v>
      </c>
      <c r="AE10" s="10">
        <f>AE11+AE12+AE13+AE14</f>
        <v>4.6980000000000004</v>
      </c>
      <c r="AF10" s="17"/>
    </row>
    <row r="11" spans="1:32" ht="16.5" customHeight="1" x14ac:dyDescent="0.25">
      <c r="A11" s="14" t="s">
        <v>24</v>
      </c>
      <c r="B11" s="34">
        <f>H11+J11+L11+N11+P11+R11+T11+V11+X11+Z11+AB11+AD11</f>
        <v>0</v>
      </c>
      <c r="C11" s="35">
        <f>H11+J11+L11+N11+P11+R11+T11+V11</f>
        <v>0</v>
      </c>
      <c r="D11" s="35">
        <v>0</v>
      </c>
      <c r="E11" s="35">
        <f>I11+K11+M11+O11+Q11+S11+U11+W11+Y11+AA11+AC11+AE11</f>
        <v>0</v>
      </c>
      <c r="F11" s="15">
        <f>IF(E11,B11,)/100</f>
        <v>0</v>
      </c>
      <c r="G11" s="1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35">
        <v>0</v>
      </c>
      <c r="S11" s="35">
        <v>0</v>
      </c>
      <c r="T11" s="35">
        <v>0</v>
      </c>
      <c r="U11" s="35">
        <v>0</v>
      </c>
      <c r="V11" s="35">
        <v>0</v>
      </c>
      <c r="W11" s="35">
        <v>0</v>
      </c>
      <c r="X11" s="35">
        <v>0</v>
      </c>
      <c r="Y11" s="35">
        <v>0</v>
      </c>
      <c r="Z11" s="35">
        <v>0</v>
      </c>
      <c r="AA11" s="35">
        <v>0</v>
      </c>
      <c r="AB11" s="35">
        <v>0</v>
      </c>
      <c r="AC11" s="35">
        <v>0</v>
      </c>
      <c r="AD11" s="35">
        <v>0</v>
      </c>
      <c r="AE11" s="35">
        <v>0</v>
      </c>
      <c r="AF11" s="17"/>
    </row>
    <row r="12" spans="1:32" ht="16.5" customHeight="1" x14ac:dyDescent="0.25">
      <c r="A12" s="14" t="s">
        <v>25</v>
      </c>
      <c r="B12" s="34">
        <f>H12+J12+L12+N12+P12+R12+T12+V12+X12+Z12+AB12+AD12</f>
        <v>0</v>
      </c>
      <c r="C12" s="35">
        <f t="shared" ref="C12:C14" si="4">H12+J12+L12+N12+P12+R12+T12+V12</f>
        <v>0</v>
      </c>
      <c r="D12" s="35">
        <v>0</v>
      </c>
      <c r="E12" s="35">
        <f t="shared" ref="E12:E14" si="5">I12+K12+M12+O12+Q12+S12+U12+W12+Y12+AA12+AC12+AE12</f>
        <v>0</v>
      </c>
      <c r="F12" s="15">
        <f>IF(E12,B12,)/100</f>
        <v>0</v>
      </c>
      <c r="G12" s="1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35">
        <v>0</v>
      </c>
      <c r="U12" s="35">
        <v>0</v>
      </c>
      <c r="V12" s="35">
        <v>0</v>
      </c>
      <c r="W12" s="35">
        <v>0</v>
      </c>
      <c r="X12" s="35">
        <v>0</v>
      </c>
      <c r="Y12" s="35">
        <v>0</v>
      </c>
      <c r="Z12" s="35">
        <v>0</v>
      </c>
      <c r="AA12" s="35">
        <v>0</v>
      </c>
      <c r="AB12" s="35">
        <v>0</v>
      </c>
      <c r="AC12" s="35">
        <v>0</v>
      </c>
      <c r="AD12" s="35">
        <v>0</v>
      </c>
      <c r="AE12" s="35">
        <v>0</v>
      </c>
      <c r="AF12" s="17"/>
    </row>
    <row r="13" spans="1:32" ht="16.5" customHeight="1" x14ac:dyDescent="0.25">
      <c r="A13" s="14" t="s">
        <v>26</v>
      </c>
      <c r="B13" s="34">
        <f t="shared" ref="B13:B14" si="6">H13+J13+L13+N13+P13+R13+T13+V13+X13+Z13+AB13+AD13</f>
        <v>21.000000000000004</v>
      </c>
      <c r="C13" s="35">
        <f>H13+J13+L13+N13+P13+R13+T13+V13+X13+Z13+AB13+AD13</f>
        <v>21.000000000000004</v>
      </c>
      <c r="D13" s="35">
        <f>E13</f>
        <v>20.908999999999999</v>
      </c>
      <c r="E13" s="35">
        <f>I13+K13+M13+O13+Q13+S13+U13+W13+Y13+AA13+AC13+AE13</f>
        <v>20.908999999999999</v>
      </c>
      <c r="F13" s="15">
        <f>E13/B13*100</f>
        <v>99.566666666666649</v>
      </c>
      <c r="G13" s="15">
        <f>E13/C13*100</f>
        <v>99.566666666666649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11.127000000000001</v>
      </c>
      <c r="W13" s="35">
        <v>10.680999999999999</v>
      </c>
      <c r="X13" s="35">
        <v>1.8160000000000001</v>
      </c>
      <c r="Y13" s="35">
        <v>2.262</v>
      </c>
      <c r="Z13" s="35">
        <v>1.8160000000000001</v>
      </c>
      <c r="AA13" s="35">
        <v>1.6339999999999999</v>
      </c>
      <c r="AB13" s="35">
        <v>1.8160000000000001</v>
      </c>
      <c r="AC13" s="35">
        <v>1.6339999999999999</v>
      </c>
      <c r="AD13" s="35">
        <v>4.4249999999999998</v>
      </c>
      <c r="AE13" s="35">
        <v>4.6980000000000004</v>
      </c>
      <c r="AF13" s="17"/>
    </row>
    <row r="14" spans="1:32" ht="16.5" customHeight="1" x14ac:dyDescent="0.25">
      <c r="A14" s="14" t="s">
        <v>27</v>
      </c>
      <c r="B14" s="34">
        <f t="shared" si="6"/>
        <v>0</v>
      </c>
      <c r="C14" s="35">
        <f t="shared" si="4"/>
        <v>0</v>
      </c>
      <c r="D14" s="35">
        <v>0</v>
      </c>
      <c r="E14" s="35">
        <f t="shared" si="5"/>
        <v>0</v>
      </c>
      <c r="F14" s="15">
        <f t="shared" ref="F14" si="7">IF(E14,B14,)/100</f>
        <v>0</v>
      </c>
      <c r="G14" s="1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0</v>
      </c>
      <c r="AD14" s="35">
        <v>0</v>
      </c>
      <c r="AE14" s="35">
        <v>0</v>
      </c>
      <c r="AF14" s="17"/>
    </row>
    <row r="15" spans="1:32" ht="49.5" hidden="1" x14ac:dyDescent="0.25">
      <c r="A15" s="18" t="s">
        <v>28</v>
      </c>
      <c r="B15" s="36">
        <f>B17</f>
        <v>0</v>
      </c>
      <c r="C15" s="36">
        <f t="shared" ref="C15:AE15" si="8">C17</f>
        <v>0</v>
      </c>
      <c r="D15" s="36">
        <f>D17</f>
        <v>0</v>
      </c>
      <c r="E15" s="36">
        <f t="shared" si="8"/>
        <v>0</v>
      </c>
      <c r="F15" s="19">
        <v>0</v>
      </c>
      <c r="G15" s="19">
        <v>0</v>
      </c>
      <c r="H15" s="36">
        <f t="shared" si="8"/>
        <v>0</v>
      </c>
      <c r="I15" s="36">
        <f t="shared" si="8"/>
        <v>0</v>
      </c>
      <c r="J15" s="36">
        <f t="shared" si="8"/>
        <v>0</v>
      </c>
      <c r="K15" s="36">
        <f>K17</f>
        <v>0</v>
      </c>
      <c r="L15" s="36">
        <f t="shared" si="8"/>
        <v>0</v>
      </c>
      <c r="M15" s="36">
        <f t="shared" si="8"/>
        <v>0</v>
      </c>
      <c r="N15" s="36">
        <f t="shared" si="8"/>
        <v>0</v>
      </c>
      <c r="O15" s="36">
        <f t="shared" si="8"/>
        <v>0</v>
      </c>
      <c r="P15" s="36">
        <f t="shared" si="8"/>
        <v>0</v>
      </c>
      <c r="Q15" s="36">
        <f t="shared" si="8"/>
        <v>0</v>
      </c>
      <c r="R15" s="36">
        <f t="shared" si="8"/>
        <v>0</v>
      </c>
      <c r="S15" s="36">
        <f t="shared" si="8"/>
        <v>0</v>
      </c>
      <c r="T15" s="36">
        <f t="shared" si="8"/>
        <v>0</v>
      </c>
      <c r="U15" s="36">
        <f t="shared" si="8"/>
        <v>0</v>
      </c>
      <c r="V15" s="36">
        <f t="shared" si="8"/>
        <v>0</v>
      </c>
      <c r="W15" s="36">
        <f t="shared" si="8"/>
        <v>0</v>
      </c>
      <c r="X15" s="36">
        <f t="shared" si="8"/>
        <v>0</v>
      </c>
      <c r="Y15" s="36">
        <f t="shared" si="8"/>
        <v>0</v>
      </c>
      <c r="Z15" s="36">
        <f t="shared" si="8"/>
        <v>0</v>
      </c>
      <c r="AA15" s="36">
        <f t="shared" si="8"/>
        <v>0</v>
      </c>
      <c r="AB15" s="36">
        <f t="shared" si="8"/>
        <v>0</v>
      </c>
      <c r="AC15" s="36">
        <f t="shared" si="8"/>
        <v>0</v>
      </c>
      <c r="AD15" s="36">
        <f t="shared" si="8"/>
        <v>0</v>
      </c>
      <c r="AE15" s="36">
        <f t="shared" si="8"/>
        <v>0</v>
      </c>
      <c r="AF15" s="19"/>
    </row>
    <row r="16" spans="1:32" ht="16.5" hidden="1" x14ac:dyDescent="0.25">
      <c r="A16" s="14" t="s">
        <v>21</v>
      </c>
      <c r="B16" s="34"/>
      <c r="C16" s="35"/>
      <c r="D16" s="35"/>
      <c r="E16" s="10"/>
      <c r="F16" s="16"/>
      <c r="G16" s="16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39"/>
      <c r="AF16" s="17"/>
    </row>
    <row r="17" spans="1:32" ht="49.5" hidden="1" x14ac:dyDescent="0.25">
      <c r="A17" s="20" t="s">
        <v>29</v>
      </c>
      <c r="B17" s="37">
        <f>B18</f>
        <v>0</v>
      </c>
      <c r="C17" s="37">
        <f t="shared" ref="C17:AE17" si="9">C18</f>
        <v>0</v>
      </c>
      <c r="D17" s="37">
        <f>D18</f>
        <v>0</v>
      </c>
      <c r="E17" s="37">
        <f t="shared" si="9"/>
        <v>0</v>
      </c>
      <c r="F17" s="21">
        <v>0</v>
      </c>
      <c r="G17" s="21">
        <v>0</v>
      </c>
      <c r="H17" s="37">
        <f t="shared" si="9"/>
        <v>0</v>
      </c>
      <c r="I17" s="37">
        <f t="shared" si="9"/>
        <v>0</v>
      </c>
      <c r="J17" s="37">
        <f t="shared" si="9"/>
        <v>0</v>
      </c>
      <c r="K17" s="37">
        <f t="shared" si="9"/>
        <v>0</v>
      </c>
      <c r="L17" s="37">
        <f t="shared" si="9"/>
        <v>0</v>
      </c>
      <c r="M17" s="37">
        <f t="shared" si="9"/>
        <v>0</v>
      </c>
      <c r="N17" s="37">
        <f t="shared" si="9"/>
        <v>0</v>
      </c>
      <c r="O17" s="37">
        <f t="shared" si="9"/>
        <v>0</v>
      </c>
      <c r="P17" s="37">
        <f t="shared" si="9"/>
        <v>0</v>
      </c>
      <c r="Q17" s="37">
        <f t="shared" si="9"/>
        <v>0</v>
      </c>
      <c r="R17" s="37">
        <f t="shared" si="9"/>
        <v>0</v>
      </c>
      <c r="S17" s="37">
        <f t="shared" si="9"/>
        <v>0</v>
      </c>
      <c r="T17" s="37">
        <f t="shared" si="9"/>
        <v>0</v>
      </c>
      <c r="U17" s="37">
        <f t="shared" si="9"/>
        <v>0</v>
      </c>
      <c r="V17" s="37">
        <f t="shared" si="9"/>
        <v>0</v>
      </c>
      <c r="W17" s="37">
        <f t="shared" si="9"/>
        <v>0</v>
      </c>
      <c r="X17" s="37">
        <f t="shared" si="9"/>
        <v>0</v>
      </c>
      <c r="Y17" s="37">
        <f t="shared" si="9"/>
        <v>0</v>
      </c>
      <c r="Z17" s="37">
        <f t="shared" si="9"/>
        <v>0</v>
      </c>
      <c r="AA17" s="37">
        <f t="shared" si="9"/>
        <v>0</v>
      </c>
      <c r="AB17" s="37">
        <f t="shared" si="9"/>
        <v>0</v>
      </c>
      <c r="AC17" s="37">
        <f t="shared" si="9"/>
        <v>0</v>
      </c>
      <c r="AD17" s="37">
        <f t="shared" si="9"/>
        <v>0</v>
      </c>
      <c r="AE17" s="37">
        <f t="shared" si="9"/>
        <v>0</v>
      </c>
      <c r="AF17" s="21"/>
    </row>
    <row r="18" spans="1:32" ht="16.5" hidden="1" x14ac:dyDescent="0.25">
      <c r="A18" s="12" t="s">
        <v>23</v>
      </c>
      <c r="B18" s="33">
        <f>B19+B20+B21+B22</f>
        <v>0</v>
      </c>
      <c r="C18" s="33">
        <f t="shared" ref="C18:E18" si="10">C19+C20+C21+C22</f>
        <v>0</v>
      </c>
      <c r="D18" s="33">
        <f t="shared" si="10"/>
        <v>0</v>
      </c>
      <c r="E18" s="33">
        <f t="shared" si="10"/>
        <v>0</v>
      </c>
      <c r="F18" s="13">
        <v>0</v>
      </c>
      <c r="G18" s="13">
        <v>0</v>
      </c>
      <c r="H18" s="33">
        <f>H19+H20+H21+H22</f>
        <v>0</v>
      </c>
      <c r="I18" s="33">
        <f t="shared" ref="I18:AD18" si="11">I19+I20+I21+I22</f>
        <v>0</v>
      </c>
      <c r="J18" s="33">
        <f t="shared" si="11"/>
        <v>0</v>
      </c>
      <c r="K18" s="33">
        <f t="shared" si="11"/>
        <v>0</v>
      </c>
      <c r="L18" s="33">
        <f t="shared" si="11"/>
        <v>0</v>
      </c>
      <c r="M18" s="33">
        <f t="shared" si="11"/>
        <v>0</v>
      </c>
      <c r="N18" s="33">
        <f t="shared" si="11"/>
        <v>0</v>
      </c>
      <c r="O18" s="33">
        <f t="shared" si="11"/>
        <v>0</v>
      </c>
      <c r="P18" s="33">
        <f t="shared" si="11"/>
        <v>0</v>
      </c>
      <c r="Q18" s="33">
        <f t="shared" si="11"/>
        <v>0</v>
      </c>
      <c r="R18" s="33">
        <f t="shared" si="11"/>
        <v>0</v>
      </c>
      <c r="S18" s="33">
        <f t="shared" si="11"/>
        <v>0</v>
      </c>
      <c r="T18" s="33">
        <f t="shared" si="11"/>
        <v>0</v>
      </c>
      <c r="U18" s="33">
        <f t="shared" si="11"/>
        <v>0</v>
      </c>
      <c r="V18" s="33">
        <f t="shared" si="11"/>
        <v>0</v>
      </c>
      <c r="W18" s="33">
        <f t="shared" si="11"/>
        <v>0</v>
      </c>
      <c r="X18" s="33">
        <f t="shared" si="11"/>
        <v>0</v>
      </c>
      <c r="Y18" s="33">
        <f t="shared" si="11"/>
        <v>0</v>
      </c>
      <c r="Z18" s="33">
        <f t="shared" si="11"/>
        <v>0</v>
      </c>
      <c r="AA18" s="33">
        <f t="shared" si="11"/>
        <v>0</v>
      </c>
      <c r="AB18" s="33">
        <f t="shared" si="11"/>
        <v>0</v>
      </c>
      <c r="AC18" s="33">
        <f t="shared" si="11"/>
        <v>0</v>
      </c>
      <c r="AD18" s="33">
        <f t="shared" si="11"/>
        <v>0</v>
      </c>
      <c r="AE18" s="39"/>
      <c r="AF18" s="17"/>
    </row>
    <row r="19" spans="1:32" ht="16.5" hidden="1" x14ac:dyDescent="0.25">
      <c r="A19" s="14" t="s">
        <v>24</v>
      </c>
      <c r="B19" s="34">
        <f>H19+J19+L19+N19+P19+R19+T19+V19+X19+Z19+AB19+AD19</f>
        <v>0</v>
      </c>
      <c r="C19" s="35">
        <f>H19</f>
        <v>0</v>
      </c>
      <c r="D19" s="35">
        <v>0</v>
      </c>
      <c r="E19" s="35">
        <f>I19+K19+M19+O19+Q19+S19+U19+W19+Y19+AA19+AC19+AE19</f>
        <v>0</v>
      </c>
      <c r="F19" s="15">
        <v>0</v>
      </c>
      <c r="G19" s="1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10"/>
      <c r="Z19" s="35">
        <v>0</v>
      </c>
      <c r="AA19" s="10"/>
      <c r="AB19" s="35">
        <v>0</v>
      </c>
      <c r="AC19" s="10"/>
      <c r="AD19" s="35">
        <v>0</v>
      </c>
      <c r="AE19" s="39"/>
      <c r="AF19" s="17"/>
    </row>
    <row r="20" spans="1:32" ht="16.5" hidden="1" x14ac:dyDescent="0.25">
      <c r="A20" s="22" t="s">
        <v>25</v>
      </c>
      <c r="B20" s="34">
        <f>H20+J20+L20+N20+P20+R20+T20+V20+X20+Z20+AB20+AD20</f>
        <v>0</v>
      </c>
      <c r="C20" s="35">
        <f t="shared" ref="C20:C22" si="12">H20</f>
        <v>0</v>
      </c>
      <c r="D20" s="35">
        <v>0</v>
      </c>
      <c r="E20" s="35">
        <f t="shared" ref="E20:E22" si="13">I20+K20+M20+O20+Q20+S20+U20+W20+Y20+AA20+AC20+AE20</f>
        <v>0</v>
      </c>
      <c r="F20" s="15">
        <v>0</v>
      </c>
      <c r="G20" s="1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10"/>
      <c r="Z20" s="35">
        <v>0</v>
      </c>
      <c r="AA20" s="10"/>
      <c r="AB20" s="35">
        <v>0</v>
      </c>
      <c r="AC20" s="10"/>
      <c r="AD20" s="35">
        <v>0</v>
      </c>
      <c r="AE20" s="39"/>
      <c r="AF20" s="17"/>
    </row>
    <row r="21" spans="1:32" ht="16.5" hidden="1" x14ac:dyDescent="0.25">
      <c r="A21" s="22" t="s">
        <v>26</v>
      </c>
      <c r="B21" s="34">
        <f t="shared" ref="B21:B22" si="14">H21+J21+L21+N21+P21+R21+T21+V21+X21+Z21+AB21+AD21</f>
        <v>0</v>
      </c>
      <c r="C21" s="35">
        <f>H21</f>
        <v>0</v>
      </c>
      <c r="D21" s="35">
        <v>0</v>
      </c>
      <c r="E21" s="35">
        <f t="shared" si="13"/>
        <v>0</v>
      </c>
      <c r="F21" s="15">
        <v>0</v>
      </c>
      <c r="G21" s="1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/>
      <c r="Z21" s="35">
        <v>0</v>
      </c>
      <c r="AA21" s="35"/>
      <c r="AB21" s="35">
        <v>0</v>
      </c>
      <c r="AC21" s="35"/>
      <c r="AD21" s="35">
        <v>0</v>
      </c>
      <c r="AE21" s="39"/>
      <c r="AF21" s="17"/>
    </row>
    <row r="22" spans="1:32" ht="16.5" hidden="1" x14ac:dyDescent="0.25">
      <c r="A22" s="22" t="s">
        <v>27</v>
      </c>
      <c r="B22" s="34">
        <f t="shared" si="14"/>
        <v>0</v>
      </c>
      <c r="C22" s="35">
        <f t="shared" si="12"/>
        <v>0</v>
      </c>
      <c r="D22" s="35">
        <v>0</v>
      </c>
      <c r="E22" s="35">
        <f t="shared" si="13"/>
        <v>0</v>
      </c>
      <c r="F22" s="15">
        <v>0</v>
      </c>
      <c r="G22" s="1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10"/>
      <c r="Z22" s="35">
        <v>0</v>
      </c>
      <c r="AA22" s="10"/>
      <c r="AB22" s="35">
        <v>0</v>
      </c>
      <c r="AC22" s="10"/>
      <c r="AD22" s="35">
        <v>0</v>
      </c>
      <c r="AE22" s="39"/>
      <c r="AF22" s="17"/>
    </row>
    <row r="23" spans="1:32" ht="33" x14ac:dyDescent="0.25">
      <c r="A23" s="53" t="s">
        <v>71</v>
      </c>
      <c r="B23" s="10">
        <f t="shared" ref="B23:AE23" si="15">B25</f>
        <v>24784.199999999997</v>
      </c>
      <c r="C23" s="10">
        <f t="shared" si="15"/>
        <v>24784.199999999997</v>
      </c>
      <c r="D23" s="10">
        <f t="shared" si="15"/>
        <v>22170.887069999997</v>
      </c>
      <c r="E23" s="10">
        <f t="shared" si="15"/>
        <v>22170.887069999997</v>
      </c>
      <c r="F23" s="16">
        <f>E23/B23*100</f>
        <v>89.455730142590838</v>
      </c>
      <c r="G23" s="16">
        <f>E23/C23*100</f>
        <v>89.455730142590838</v>
      </c>
      <c r="H23" s="10">
        <f t="shared" si="15"/>
        <v>5077.8119999999999</v>
      </c>
      <c r="I23" s="10">
        <f t="shared" si="15"/>
        <v>4066.732</v>
      </c>
      <c r="J23" s="10">
        <f t="shared" si="15"/>
        <v>2171.3090000000002</v>
      </c>
      <c r="K23" s="10">
        <f t="shared" si="15"/>
        <v>2469.0920000000001</v>
      </c>
      <c r="L23" s="10">
        <f t="shared" si="15"/>
        <v>964.00699999999995</v>
      </c>
      <c r="M23" s="10">
        <f t="shared" si="15"/>
        <v>1127.5630000000001</v>
      </c>
      <c r="N23" s="10">
        <f t="shared" si="15"/>
        <v>2057.7170000000001</v>
      </c>
      <c r="O23" s="10">
        <f t="shared" si="15"/>
        <v>1884.5709999999999</v>
      </c>
      <c r="P23" s="10">
        <f t="shared" si="15"/>
        <v>1514.9829999999999</v>
      </c>
      <c r="Q23" s="10">
        <f t="shared" si="15"/>
        <v>2210.9769999999999</v>
      </c>
      <c r="R23" s="10">
        <f t="shared" si="15"/>
        <v>2084.2930000000001</v>
      </c>
      <c r="S23" s="10">
        <f t="shared" si="15"/>
        <v>1852.2860000000001</v>
      </c>
      <c r="T23" s="10">
        <f t="shared" si="15"/>
        <v>2564.0909999999999</v>
      </c>
      <c r="U23" s="10">
        <f t="shared" si="15"/>
        <v>1940.8530000000001</v>
      </c>
      <c r="V23" s="10">
        <f t="shared" si="15"/>
        <v>1547.856</v>
      </c>
      <c r="W23" s="10">
        <f t="shared" si="15"/>
        <v>1016.099</v>
      </c>
      <c r="X23" s="10">
        <f t="shared" si="15"/>
        <v>1078.9269999999999</v>
      </c>
      <c r="Y23" s="10">
        <f t="shared" si="15"/>
        <v>1154.9580000000001</v>
      </c>
      <c r="Z23" s="10">
        <f t="shared" si="15"/>
        <v>2055.1379999999999</v>
      </c>
      <c r="AA23" s="10">
        <f t="shared" si="15"/>
        <v>1804.0309999999999</v>
      </c>
      <c r="AB23" s="10">
        <f t="shared" si="15"/>
        <v>1017.02</v>
      </c>
      <c r="AC23" s="10">
        <f t="shared" si="15"/>
        <v>592.54600000000005</v>
      </c>
      <c r="AD23" s="10">
        <f t="shared" si="15"/>
        <v>2651.047</v>
      </c>
      <c r="AE23" s="10">
        <f t="shared" si="15"/>
        <v>2051.1790700000001</v>
      </c>
      <c r="AF23" s="16"/>
    </row>
    <row r="24" spans="1:32" ht="16.5" hidden="1" x14ac:dyDescent="0.25">
      <c r="A24" s="22" t="s">
        <v>21</v>
      </c>
      <c r="B24" s="34"/>
      <c r="C24" s="35"/>
      <c r="D24" s="35"/>
      <c r="E24" s="10"/>
      <c r="F24" s="16"/>
      <c r="G24" s="16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39"/>
      <c r="AF24" s="17"/>
    </row>
    <row r="25" spans="1:32" s="48" customFormat="1" ht="203.25" customHeight="1" x14ac:dyDescent="0.25">
      <c r="A25" s="52" t="s">
        <v>30</v>
      </c>
      <c r="B25" s="45">
        <f>B26</f>
        <v>24784.199999999997</v>
      </c>
      <c r="C25" s="45">
        <f t="shared" ref="C25:E25" si="16">C26</f>
        <v>24784.199999999997</v>
      </c>
      <c r="D25" s="45">
        <f t="shared" si="16"/>
        <v>22170.887069999997</v>
      </c>
      <c r="E25" s="45">
        <f t="shared" si="16"/>
        <v>22170.887069999997</v>
      </c>
      <c r="F25" s="46">
        <f>E25/B25*100</f>
        <v>89.455730142590838</v>
      </c>
      <c r="G25" s="46">
        <f>E25/C25*100</f>
        <v>89.455730142590838</v>
      </c>
      <c r="H25" s="45">
        <f t="shared" ref="H25:AE25" si="17">H26</f>
        <v>5077.8119999999999</v>
      </c>
      <c r="I25" s="45">
        <f t="shared" si="17"/>
        <v>4066.732</v>
      </c>
      <c r="J25" s="45">
        <f t="shared" si="17"/>
        <v>2171.3090000000002</v>
      </c>
      <c r="K25" s="45">
        <f t="shared" si="17"/>
        <v>2469.0920000000001</v>
      </c>
      <c r="L25" s="45">
        <f t="shared" si="17"/>
        <v>964.00699999999995</v>
      </c>
      <c r="M25" s="45">
        <f t="shared" si="17"/>
        <v>1127.5630000000001</v>
      </c>
      <c r="N25" s="45">
        <f t="shared" si="17"/>
        <v>2057.7170000000001</v>
      </c>
      <c r="O25" s="45">
        <f t="shared" si="17"/>
        <v>1884.5709999999999</v>
      </c>
      <c r="P25" s="45">
        <f t="shared" si="17"/>
        <v>1514.9829999999999</v>
      </c>
      <c r="Q25" s="45">
        <f t="shared" si="17"/>
        <v>2210.9769999999999</v>
      </c>
      <c r="R25" s="45">
        <f t="shared" si="17"/>
        <v>2084.2930000000001</v>
      </c>
      <c r="S25" s="45">
        <f t="shared" si="17"/>
        <v>1852.2860000000001</v>
      </c>
      <c r="T25" s="45">
        <f t="shared" si="17"/>
        <v>2564.0909999999999</v>
      </c>
      <c r="U25" s="45">
        <f t="shared" si="17"/>
        <v>1940.8530000000001</v>
      </c>
      <c r="V25" s="45">
        <f t="shared" si="17"/>
        <v>1547.856</v>
      </c>
      <c r="W25" s="45">
        <f t="shared" si="17"/>
        <v>1016.099</v>
      </c>
      <c r="X25" s="45">
        <f t="shared" si="17"/>
        <v>1078.9269999999999</v>
      </c>
      <c r="Y25" s="45">
        <f t="shared" si="17"/>
        <v>1154.9580000000001</v>
      </c>
      <c r="Z25" s="45">
        <f t="shared" si="17"/>
        <v>2055.1379999999999</v>
      </c>
      <c r="AA25" s="45">
        <f t="shared" si="17"/>
        <v>1804.0309999999999</v>
      </c>
      <c r="AB25" s="45">
        <f t="shared" si="17"/>
        <v>1017.02</v>
      </c>
      <c r="AC25" s="45">
        <f t="shared" si="17"/>
        <v>592.54600000000005</v>
      </c>
      <c r="AD25" s="45">
        <f t="shared" si="17"/>
        <v>2651.047</v>
      </c>
      <c r="AE25" s="45">
        <f t="shared" si="17"/>
        <v>2051.1790700000001</v>
      </c>
      <c r="AF25" s="51" t="s">
        <v>31</v>
      </c>
    </row>
    <row r="26" spans="1:32" ht="16.5" x14ac:dyDescent="0.25">
      <c r="A26" s="17" t="s">
        <v>23</v>
      </c>
      <c r="B26" s="33">
        <f>B27+B28+B29+B30</f>
        <v>24784.199999999997</v>
      </c>
      <c r="C26" s="33">
        <f t="shared" ref="C26:E26" si="18">C27+C28+C29+C30</f>
        <v>24784.199999999997</v>
      </c>
      <c r="D26" s="33">
        <f t="shared" si="18"/>
        <v>22170.887069999997</v>
      </c>
      <c r="E26" s="33">
        <f t="shared" si="18"/>
        <v>22170.887069999997</v>
      </c>
      <c r="F26" s="13">
        <f>E26/B26*100</f>
        <v>89.455730142590838</v>
      </c>
      <c r="G26" s="13">
        <f>E26/C26*100</f>
        <v>89.455730142590838</v>
      </c>
      <c r="H26" s="33">
        <f>H27+H28+H29+H30</f>
        <v>5077.8119999999999</v>
      </c>
      <c r="I26" s="33">
        <f t="shared" ref="I26:AD26" si="19">I27+I28+I29+I30</f>
        <v>4066.732</v>
      </c>
      <c r="J26" s="33">
        <f t="shared" si="19"/>
        <v>2171.3090000000002</v>
      </c>
      <c r="K26" s="33">
        <f t="shared" si="19"/>
        <v>2469.0920000000001</v>
      </c>
      <c r="L26" s="33">
        <f t="shared" si="19"/>
        <v>964.00699999999995</v>
      </c>
      <c r="M26" s="33">
        <f t="shared" si="19"/>
        <v>1127.5630000000001</v>
      </c>
      <c r="N26" s="33">
        <f t="shared" si="19"/>
        <v>2057.7170000000001</v>
      </c>
      <c r="O26" s="33">
        <f t="shared" si="19"/>
        <v>1884.5709999999999</v>
      </c>
      <c r="P26" s="33">
        <f t="shared" si="19"/>
        <v>1514.9829999999999</v>
      </c>
      <c r="Q26" s="33">
        <f t="shared" si="19"/>
        <v>2210.9769999999999</v>
      </c>
      <c r="R26" s="33">
        <f t="shared" si="19"/>
        <v>2084.2930000000001</v>
      </c>
      <c r="S26" s="33">
        <f t="shared" si="19"/>
        <v>1852.2860000000001</v>
      </c>
      <c r="T26" s="33">
        <f t="shared" si="19"/>
        <v>2564.0909999999999</v>
      </c>
      <c r="U26" s="33">
        <f t="shared" si="19"/>
        <v>1940.8530000000001</v>
      </c>
      <c r="V26" s="33">
        <f t="shared" si="19"/>
        <v>1547.856</v>
      </c>
      <c r="W26" s="33">
        <f t="shared" si="19"/>
        <v>1016.099</v>
      </c>
      <c r="X26" s="33">
        <f t="shared" si="19"/>
        <v>1078.9269999999999</v>
      </c>
      <c r="Y26" s="33">
        <f t="shared" si="19"/>
        <v>1154.9580000000001</v>
      </c>
      <c r="Z26" s="33">
        <f t="shared" si="19"/>
        <v>2055.1379999999999</v>
      </c>
      <c r="AA26" s="33">
        <f t="shared" si="19"/>
        <v>1804.0309999999999</v>
      </c>
      <c r="AB26" s="33">
        <f t="shared" si="19"/>
        <v>1017.02</v>
      </c>
      <c r="AC26" s="33">
        <f t="shared" si="19"/>
        <v>592.54600000000005</v>
      </c>
      <c r="AD26" s="33">
        <f t="shared" si="19"/>
        <v>2651.047</v>
      </c>
      <c r="AE26" s="10">
        <f>AE27+AE28+AE29+AE30</f>
        <v>2051.1790700000001</v>
      </c>
      <c r="AF26" s="17"/>
    </row>
    <row r="27" spans="1:32" ht="16.5" x14ac:dyDescent="0.25">
      <c r="A27" s="22" t="s">
        <v>24</v>
      </c>
      <c r="B27" s="34">
        <f>H27+J27+L27+N27+P27+R27+T27+V27+X27+Z27+AB27+AD27</f>
        <v>0</v>
      </c>
      <c r="C27" s="35">
        <f>H27+J27+L27+N27+P27+R27+T27+V27</f>
        <v>0</v>
      </c>
      <c r="D27" s="35">
        <v>0</v>
      </c>
      <c r="E27" s="35">
        <f>I27+K27+M27+O27+Q27+S27+U27+W27+Y27+AA27+AC27+AE27</f>
        <v>0</v>
      </c>
      <c r="F27" s="15">
        <v>0</v>
      </c>
      <c r="G27" s="1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5">
        <v>0</v>
      </c>
      <c r="AC27" s="35">
        <v>0</v>
      </c>
      <c r="AD27" s="35">
        <v>0</v>
      </c>
      <c r="AE27" s="35">
        <v>0</v>
      </c>
      <c r="AF27" s="17"/>
    </row>
    <row r="28" spans="1:32" ht="16.5" x14ac:dyDescent="0.25">
      <c r="A28" s="22" t="s">
        <v>25</v>
      </c>
      <c r="B28" s="34">
        <f>H28+J28+L28+N28+P28+R28+T28+V28+X28+Z28+AB28+AD28</f>
        <v>0</v>
      </c>
      <c r="C28" s="35">
        <f t="shared" ref="C28:C30" si="20">H28+J28+L28+N28+P28+R28+T28+V28</f>
        <v>0</v>
      </c>
      <c r="D28" s="35">
        <v>0</v>
      </c>
      <c r="E28" s="35">
        <f t="shared" ref="E28:E30" si="21">I28+K28+M28+O28+Q28+S28+U28+W28+Y28+AA28+AC28+AE28</f>
        <v>0</v>
      </c>
      <c r="F28" s="15">
        <v>0</v>
      </c>
      <c r="G28" s="1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35">
        <v>0</v>
      </c>
      <c r="AD28" s="35">
        <v>0</v>
      </c>
      <c r="AE28" s="35">
        <v>0</v>
      </c>
      <c r="AF28" s="17"/>
    </row>
    <row r="29" spans="1:32" ht="16.5" x14ac:dyDescent="0.25">
      <c r="A29" s="22" t="s">
        <v>26</v>
      </c>
      <c r="B29" s="34">
        <f t="shared" ref="B29:B30" si="22">H29+J29+L29+N29+P29+R29+T29+V29+X29+Z29+AB29+AD29</f>
        <v>24784.199999999997</v>
      </c>
      <c r="C29" s="35">
        <f>H29+J29+L29+N29+P29+R29+T29+V29+X29+Z29+AB29+AD29</f>
        <v>24784.199999999997</v>
      </c>
      <c r="D29" s="35">
        <f>E29</f>
        <v>22170.887069999997</v>
      </c>
      <c r="E29" s="35">
        <f>I29+K29+M29+O29+Q29+S29+U29+W29+Y29+AA29+AC29+AE29</f>
        <v>22170.887069999997</v>
      </c>
      <c r="F29" s="15">
        <f t="shared" ref="F29" si="23">E29/B29*100</f>
        <v>89.455730142590838</v>
      </c>
      <c r="G29" s="15">
        <f t="shared" ref="G29" si="24">E29/C29*100</f>
        <v>89.455730142590838</v>
      </c>
      <c r="H29" s="35">
        <v>5077.8119999999999</v>
      </c>
      <c r="I29" s="35">
        <v>4066.732</v>
      </c>
      <c r="J29" s="35">
        <v>2171.3090000000002</v>
      </c>
      <c r="K29" s="35">
        <v>2469.0920000000001</v>
      </c>
      <c r="L29" s="35">
        <v>964.00699999999995</v>
      </c>
      <c r="M29" s="35">
        <v>1127.5630000000001</v>
      </c>
      <c r="N29" s="35">
        <v>2057.7170000000001</v>
      </c>
      <c r="O29" s="35">
        <v>1884.5709999999999</v>
      </c>
      <c r="P29" s="35">
        <v>1514.9829999999999</v>
      </c>
      <c r="Q29" s="35">
        <v>2210.9769999999999</v>
      </c>
      <c r="R29" s="35">
        <v>2084.2930000000001</v>
      </c>
      <c r="S29" s="35">
        <v>1852.2860000000001</v>
      </c>
      <c r="T29" s="35">
        <v>2564.0909999999999</v>
      </c>
      <c r="U29" s="35">
        <v>1940.8530000000001</v>
      </c>
      <c r="V29" s="35">
        <v>1547.856</v>
      </c>
      <c r="W29" s="35">
        <v>1016.099</v>
      </c>
      <c r="X29" s="35">
        <v>1078.9269999999999</v>
      </c>
      <c r="Y29" s="35">
        <v>1154.9580000000001</v>
      </c>
      <c r="Z29" s="35">
        <v>2055.1379999999999</v>
      </c>
      <c r="AA29" s="35">
        <v>1804.0309999999999</v>
      </c>
      <c r="AB29" s="35">
        <v>1017.02</v>
      </c>
      <c r="AC29" s="35">
        <v>592.54600000000005</v>
      </c>
      <c r="AD29" s="35">
        <v>2651.047</v>
      </c>
      <c r="AE29" s="35">
        <v>2051.1790700000001</v>
      </c>
      <c r="AF29" s="17"/>
    </row>
    <row r="30" spans="1:32" ht="16.5" x14ac:dyDescent="0.25">
      <c r="A30" s="22" t="s">
        <v>27</v>
      </c>
      <c r="B30" s="34">
        <f t="shared" si="22"/>
        <v>0</v>
      </c>
      <c r="C30" s="35">
        <f t="shared" si="20"/>
        <v>0</v>
      </c>
      <c r="D30" s="35">
        <v>0</v>
      </c>
      <c r="E30" s="35">
        <f t="shared" si="21"/>
        <v>0</v>
      </c>
      <c r="F30" s="15">
        <v>0</v>
      </c>
      <c r="G30" s="15">
        <v>0</v>
      </c>
      <c r="H30" s="35">
        <v>0</v>
      </c>
      <c r="I30" s="35">
        <v>0</v>
      </c>
      <c r="J30" s="35">
        <v>0</v>
      </c>
      <c r="K30" s="35">
        <v>0</v>
      </c>
      <c r="L30" s="35">
        <v>0</v>
      </c>
      <c r="M30" s="35">
        <v>0</v>
      </c>
      <c r="N30" s="35">
        <v>0</v>
      </c>
      <c r="O30" s="35">
        <v>0</v>
      </c>
      <c r="P30" s="35">
        <v>0</v>
      </c>
      <c r="Q30" s="35">
        <v>0</v>
      </c>
      <c r="R30" s="35">
        <v>0</v>
      </c>
      <c r="S30" s="35">
        <v>0</v>
      </c>
      <c r="T30" s="35">
        <v>0</v>
      </c>
      <c r="U30" s="35">
        <v>0</v>
      </c>
      <c r="V30" s="35">
        <v>0</v>
      </c>
      <c r="W30" s="35">
        <v>0</v>
      </c>
      <c r="X30" s="35">
        <v>0</v>
      </c>
      <c r="Y30" s="35">
        <v>0</v>
      </c>
      <c r="Z30" s="35">
        <v>0</v>
      </c>
      <c r="AA30" s="35">
        <v>0</v>
      </c>
      <c r="AB30" s="35">
        <v>0</v>
      </c>
      <c r="AC30" s="35">
        <v>0</v>
      </c>
      <c r="AD30" s="35">
        <v>0</v>
      </c>
      <c r="AE30" s="35">
        <v>0</v>
      </c>
      <c r="AF30" s="17"/>
    </row>
    <row r="31" spans="1:32" ht="55.5" customHeight="1" x14ac:dyDescent="0.25">
      <c r="A31" s="53" t="s">
        <v>32</v>
      </c>
      <c r="B31" s="10">
        <f>B32</f>
        <v>38636.496030000009</v>
      </c>
      <c r="C31" s="10">
        <f t="shared" ref="C31:AE31" si="25">C32</f>
        <v>38636.496030000009</v>
      </c>
      <c r="D31" s="10">
        <f t="shared" si="25"/>
        <v>37259.167949999988</v>
      </c>
      <c r="E31" s="10">
        <f t="shared" si="25"/>
        <v>37259.166249999995</v>
      </c>
      <c r="F31" s="10">
        <f>E31/B31*100</f>
        <v>96.435158667259685</v>
      </c>
      <c r="G31" s="10">
        <f>E31/C31*100</f>
        <v>96.435158667259685</v>
      </c>
      <c r="H31" s="10">
        <f t="shared" si="25"/>
        <v>3112.721</v>
      </c>
      <c r="I31" s="10">
        <f t="shared" si="25"/>
        <v>2838.201</v>
      </c>
      <c r="J31" s="10">
        <f t="shared" si="25"/>
        <v>2704.067</v>
      </c>
      <c r="K31" s="10">
        <f t="shared" si="25"/>
        <v>2605.0720000000001</v>
      </c>
      <c r="L31" s="10">
        <f t="shared" si="25"/>
        <v>2345.944</v>
      </c>
      <c r="M31" s="10">
        <f t="shared" si="25"/>
        <v>2302.6209999999996</v>
      </c>
      <c r="N31" s="10">
        <f t="shared" si="25"/>
        <v>3682.2030000000004</v>
      </c>
      <c r="O31" s="10">
        <f t="shared" si="25"/>
        <v>3830.5470000000005</v>
      </c>
      <c r="P31" s="10">
        <f t="shared" si="25"/>
        <v>3600.8319999999999</v>
      </c>
      <c r="Q31" s="10">
        <f t="shared" si="25"/>
        <v>3600.7079999999996</v>
      </c>
      <c r="R31" s="10">
        <f t="shared" si="25"/>
        <v>3507.8128100000004</v>
      </c>
      <c r="S31" s="10">
        <f t="shared" si="25"/>
        <v>2711.998</v>
      </c>
      <c r="T31" s="10">
        <f t="shared" si="25"/>
        <v>3821.77835</v>
      </c>
      <c r="U31" s="10">
        <f t="shared" si="25"/>
        <v>3937.7440000000001</v>
      </c>
      <c r="V31" s="10">
        <f t="shared" si="25"/>
        <v>2992.2083900000002</v>
      </c>
      <c r="W31" s="10">
        <f t="shared" si="25"/>
        <v>3114.6563900000001</v>
      </c>
      <c r="X31" s="10">
        <f t="shared" si="25"/>
        <v>2898.0409399999999</v>
      </c>
      <c r="Y31" s="10">
        <f t="shared" si="25"/>
        <v>2803.2179999999998</v>
      </c>
      <c r="Z31" s="10">
        <f t="shared" si="25"/>
        <v>3092.3089599999998</v>
      </c>
      <c r="AA31" s="10">
        <f t="shared" si="25"/>
        <v>3007.1289999999999</v>
      </c>
      <c r="AB31" s="10">
        <f t="shared" si="25"/>
        <v>2705.9889999999996</v>
      </c>
      <c r="AC31" s="10">
        <f t="shared" si="25"/>
        <v>2690.6392000000001</v>
      </c>
      <c r="AD31" s="10">
        <f t="shared" si="25"/>
        <v>4172.59058</v>
      </c>
      <c r="AE31" s="10">
        <f t="shared" si="25"/>
        <v>3670.9342999999999</v>
      </c>
      <c r="AF31" s="10"/>
    </row>
    <row r="32" spans="1:32" ht="66" x14ac:dyDescent="0.25">
      <c r="A32" s="53" t="s">
        <v>33</v>
      </c>
      <c r="B32" s="10">
        <f>B34+B40</f>
        <v>38636.496030000009</v>
      </c>
      <c r="C32" s="10">
        <f t="shared" ref="C32:AD32" si="26">C34+C40</f>
        <v>38636.496030000009</v>
      </c>
      <c r="D32" s="10">
        <f t="shared" si="26"/>
        <v>37259.167949999988</v>
      </c>
      <c r="E32" s="10">
        <f>E34+E40</f>
        <v>37259.166249999995</v>
      </c>
      <c r="F32" s="16">
        <f>E32/B32*100</f>
        <v>96.435158667259685</v>
      </c>
      <c r="G32" s="16">
        <f>E32/C32*100</f>
        <v>96.435158667259685</v>
      </c>
      <c r="H32" s="10">
        <f t="shared" si="26"/>
        <v>3112.721</v>
      </c>
      <c r="I32" s="10">
        <f t="shared" si="26"/>
        <v>2838.201</v>
      </c>
      <c r="J32" s="10">
        <f t="shared" si="26"/>
        <v>2704.067</v>
      </c>
      <c r="K32" s="10">
        <f t="shared" si="26"/>
        <v>2605.0720000000001</v>
      </c>
      <c r="L32" s="10">
        <f t="shared" si="26"/>
        <v>2345.944</v>
      </c>
      <c r="M32" s="10">
        <f t="shared" si="26"/>
        <v>2302.6209999999996</v>
      </c>
      <c r="N32" s="10">
        <f t="shared" si="26"/>
        <v>3682.2030000000004</v>
      </c>
      <c r="O32" s="10">
        <f t="shared" si="26"/>
        <v>3830.5470000000005</v>
      </c>
      <c r="P32" s="10">
        <f t="shared" si="26"/>
        <v>3600.8319999999999</v>
      </c>
      <c r="Q32" s="10">
        <f t="shared" si="26"/>
        <v>3600.7079999999996</v>
      </c>
      <c r="R32" s="10">
        <f t="shared" si="26"/>
        <v>3507.8128100000004</v>
      </c>
      <c r="S32" s="10">
        <f t="shared" si="26"/>
        <v>2711.998</v>
      </c>
      <c r="T32" s="10">
        <f t="shared" si="26"/>
        <v>3821.77835</v>
      </c>
      <c r="U32" s="10">
        <f t="shared" si="26"/>
        <v>3937.7440000000001</v>
      </c>
      <c r="V32" s="10">
        <f t="shared" si="26"/>
        <v>2992.2083900000002</v>
      </c>
      <c r="W32" s="10">
        <f t="shared" si="26"/>
        <v>3114.6563900000001</v>
      </c>
      <c r="X32" s="10">
        <f t="shared" si="26"/>
        <v>2898.0409399999999</v>
      </c>
      <c r="Y32" s="10">
        <f t="shared" si="26"/>
        <v>2803.2179999999998</v>
      </c>
      <c r="Z32" s="10">
        <f t="shared" si="26"/>
        <v>3092.3089599999998</v>
      </c>
      <c r="AA32" s="10">
        <f t="shared" si="26"/>
        <v>3007.1289999999999</v>
      </c>
      <c r="AB32" s="10">
        <f t="shared" si="26"/>
        <v>2705.9889999999996</v>
      </c>
      <c r="AC32" s="10">
        <f t="shared" si="26"/>
        <v>2690.6392000000001</v>
      </c>
      <c r="AD32" s="10">
        <f t="shared" si="26"/>
        <v>4172.59058</v>
      </c>
      <c r="AE32" s="10">
        <f>AE34</f>
        <v>3670.9342999999999</v>
      </c>
      <c r="AF32" s="16"/>
    </row>
    <row r="33" spans="1:32" ht="16.5" hidden="1" x14ac:dyDescent="0.25">
      <c r="A33" s="22" t="s">
        <v>21</v>
      </c>
      <c r="B33" s="34"/>
      <c r="C33" s="35"/>
      <c r="D33" s="35"/>
      <c r="E33" s="10"/>
      <c r="F33" s="16"/>
      <c r="G33" s="16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39"/>
      <c r="AF33" s="17"/>
    </row>
    <row r="34" spans="1:32" s="48" customFormat="1" ht="409.5" customHeight="1" x14ac:dyDescent="0.25">
      <c r="A34" s="52" t="s">
        <v>34</v>
      </c>
      <c r="B34" s="45">
        <f>B35</f>
        <v>34552.696030000006</v>
      </c>
      <c r="C34" s="45">
        <f t="shared" ref="C34:E34" si="27">C35</f>
        <v>34552.696030000006</v>
      </c>
      <c r="D34" s="45">
        <f t="shared" si="27"/>
        <v>33983.696589999992</v>
      </c>
      <c r="E34" s="45">
        <f t="shared" si="27"/>
        <v>33983.694889999999</v>
      </c>
      <c r="F34" s="46">
        <f>E34/B34*100</f>
        <v>98.35323663454227</v>
      </c>
      <c r="G34" s="46">
        <f>E34/C34*100</f>
        <v>98.35323663454227</v>
      </c>
      <c r="H34" s="45">
        <f t="shared" ref="H34:AE34" si="28">H35</f>
        <v>2305.335</v>
      </c>
      <c r="I34" s="45">
        <f t="shared" si="28"/>
        <v>2305.335</v>
      </c>
      <c r="J34" s="45">
        <f t="shared" si="28"/>
        <v>2357.9490000000001</v>
      </c>
      <c r="K34" s="45">
        <f t="shared" si="28"/>
        <v>2357.9490000000001</v>
      </c>
      <c r="L34" s="45">
        <f t="shared" si="28"/>
        <v>2201.2280000000001</v>
      </c>
      <c r="M34" s="45">
        <f t="shared" si="28"/>
        <v>2201.2289999999998</v>
      </c>
      <c r="N34" s="45">
        <f t="shared" si="28"/>
        <v>3327.7110000000002</v>
      </c>
      <c r="O34" s="45">
        <f t="shared" si="28"/>
        <v>3327.7110000000002</v>
      </c>
      <c r="P34" s="45">
        <f t="shared" si="28"/>
        <v>3268.7799999999997</v>
      </c>
      <c r="Q34" s="45">
        <f t="shared" si="28"/>
        <v>3268.7799999999997</v>
      </c>
      <c r="R34" s="45">
        <f t="shared" si="28"/>
        <v>3177.2498100000003</v>
      </c>
      <c r="S34" s="45">
        <f t="shared" si="28"/>
        <v>2566.0500000000002</v>
      </c>
      <c r="T34" s="45">
        <f t="shared" si="28"/>
        <v>3465.5203500000002</v>
      </c>
      <c r="U34" s="45">
        <f t="shared" si="28"/>
        <v>3709.721</v>
      </c>
      <c r="V34" s="45">
        <f t="shared" si="28"/>
        <v>2490.9173900000001</v>
      </c>
      <c r="W34" s="45">
        <f t="shared" si="28"/>
        <v>2490.9173900000001</v>
      </c>
      <c r="X34" s="45">
        <f t="shared" si="28"/>
        <v>2786.89194</v>
      </c>
      <c r="Y34" s="45">
        <f t="shared" si="28"/>
        <v>2786.893</v>
      </c>
      <c r="Z34" s="45">
        <f t="shared" si="28"/>
        <v>2773.4359599999998</v>
      </c>
      <c r="AA34" s="45">
        <f t="shared" si="28"/>
        <v>2773.4349999999999</v>
      </c>
      <c r="AB34" s="45">
        <f t="shared" si="28"/>
        <v>2524.7399999999998</v>
      </c>
      <c r="AC34" s="45">
        <f t="shared" si="28"/>
        <v>2524.7402000000002</v>
      </c>
      <c r="AD34" s="45">
        <f>AD35</f>
        <v>3872.9375799999998</v>
      </c>
      <c r="AE34" s="45">
        <f t="shared" si="28"/>
        <v>3670.9342999999999</v>
      </c>
      <c r="AF34" s="64" t="s">
        <v>63</v>
      </c>
    </row>
    <row r="35" spans="1:32" ht="25.5" customHeight="1" x14ac:dyDescent="0.25">
      <c r="A35" s="17" t="s">
        <v>23</v>
      </c>
      <c r="B35" s="33">
        <f>B36+B37+B38+B39</f>
        <v>34552.696030000006</v>
      </c>
      <c r="C35" s="33">
        <f>C36+C37+C38+C39</f>
        <v>34552.696030000006</v>
      </c>
      <c r="D35" s="33">
        <f>D36+D37+D38+D39</f>
        <v>33983.696589999992</v>
      </c>
      <c r="E35" s="33">
        <f>E36+E37+E38+E39</f>
        <v>33983.694889999999</v>
      </c>
      <c r="F35" s="13">
        <f>E35/B35*100</f>
        <v>98.35323663454227</v>
      </c>
      <c r="G35" s="13">
        <f>E35/C35*100</f>
        <v>98.35323663454227</v>
      </c>
      <c r="H35" s="33">
        <f>H36+H37+H38+H39</f>
        <v>2305.335</v>
      </c>
      <c r="I35" s="33">
        <f t="shared" ref="I35:AC35" si="29">I36+I37+I38+I39</f>
        <v>2305.335</v>
      </c>
      <c r="J35" s="33">
        <f t="shared" si="29"/>
        <v>2357.9490000000001</v>
      </c>
      <c r="K35" s="33">
        <f t="shared" si="29"/>
        <v>2357.9490000000001</v>
      </c>
      <c r="L35" s="33">
        <f t="shared" si="29"/>
        <v>2201.2280000000001</v>
      </c>
      <c r="M35" s="33">
        <f t="shared" si="29"/>
        <v>2201.2289999999998</v>
      </c>
      <c r="N35" s="33">
        <f t="shared" si="29"/>
        <v>3327.7110000000002</v>
      </c>
      <c r="O35" s="33">
        <f t="shared" si="29"/>
        <v>3327.7110000000002</v>
      </c>
      <c r="P35" s="33">
        <f t="shared" si="29"/>
        <v>3268.7799999999997</v>
      </c>
      <c r="Q35" s="33">
        <f t="shared" si="29"/>
        <v>3268.7799999999997</v>
      </c>
      <c r="R35" s="33">
        <f t="shared" si="29"/>
        <v>3177.2498100000003</v>
      </c>
      <c r="S35" s="33">
        <f t="shared" si="29"/>
        <v>2566.0500000000002</v>
      </c>
      <c r="T35" s="33">
        <f t="shared" si="29"/>
        <v>3465.5203500000002</v>
      </c>
      <c r="U35" s="33">
        <f t="shared" si="29"/>
        <v>3709.721</v>
      </c>
      <c r="V35" s="33">
        <f t="shared" si="29"/>
        <v>2490.9173900000001</v>
      </c>
      <c r="W35" s="33">
        <f t="shared" si="29"/>
        <v>2490.9173900000001</v>
      </c>
      <c r="X35" s="33">
        <f t="shared" si="29"/>
        <v>2786.89194</v>
      </c>
      <c r="Y35" s="33">
        <f t="shared" si="29"/>
        <v>2786.893</v>
      </c>
      <c r="Z35" s="33">
        <f t="shared" si="29"/>
        <v>2773.4359599999998</v>
      </c>
      <c r="AA35" s="33">
        <f t="shared" si="29"/>
        <v>2773.4349999999999</v>
      </c>
      <c r="AB35" s="33">
        <f t="shared" si="29"/>
        <v>2524.7399999999998</v>
      </c>
      <c r="AC35" s="33">
        <f t="shared" si="29"/>
        <v>2524.7402000000002</v>
      </c>
      <c r="AD35" s="33">
        <f>AD36+AD37+AD38+AD39</f>
        <v>3872.9375799999998</v>
      </c>
      <c r="AE35" s="10">
        <f>AE36+AE37+AE38+AE39</f>
        <v>3670.9342999999999</v>
      </c>
      <c r="AF35" s="65"/>
    </row>
    <row r="36" spans="1:32" ht="25.5" customHeight="1" x14ac:dyDescent="0.25">
      <c r="A36" s="22" t="s">
        <v>24</v>
      </c>
      <c r="B36" s="34">
        <f>H36+J36+L36+N36+P36+R36+T36+V36+X36+Z36+AB36+AD36</f>
        <v>0</v>
      </c>
      <c r="C36" s="35">
        <f>H36+J36+L36+N36+P36+R36+T36+V36</f>
        <v>0</v>
      </c>
      <c r="D36" s="35">
        <v>0</v>
      </c>
      <c r="E36" s="35">
        <f>I36+K36+M36+O36+Q36+S36+U36+W36+Y36+AA36+AC36+AE36</f>
        <v>0</v>
      </c>
      <c r="F36" s="15">
        <v>0</v>
      </c>
      <c r="G36" s="15">
        <v>0</v>
      </c>
      <c r="H36" s="35">
        <v>0</v>
      </c>
      <c r="I36" s="35">
        <v>0</v>
      </c>
      <c r="J36" s="35">
        <v>0</v>
      </c>
      <c r="K36" s="35">
        <v>0</v>
      </c>
      <c r="L36" s="35">
        <v>0</v>
      </c>
      <c r="M36" s="35">
        <v>0</v>
      </c>
      <c r="N36" s="35">
        <v>0</v>
      </c>
      <c r="O36" s="35">
        <v>0</v>
      </c>
      <c r="P36" s="35">
        <v>0</v>
      </c>
      <c r="Q36" s="35">
        <v>0</v>
      </c>
      <c r="R36" s="35">
        <v>0</v>
      </c>
      <c r="S36" s="35">
        <v>0</v>
      </c>
      <c r="T36" s="35">
        <v>0</v>
      </c>
      <c r="U36" s="35">
        <v>0</v>
      </c>
      <c r="V36" s="35">
        <v>0</v>
      </c>
      <c r="W36" s="35">
        <v>0</v>
      </c>
      <c r="X36" s="35">
        <v>0</v>
      </c>
      <c r="Y36" s="35">
        <v>0</v>
      </c>
      <c r="Z36" s="35">
        <v>0</v>
      </c>
      <c r="AA36" s="35">
        <v>0</v>
      </c>
      <c r="AB36" s="35">
        <v>0</v>
      </c>
      <c r="AC36" s="35">
        <v>0</v>
      </c>
      <c r="AD36" s="35">
        <v>0</v>
      </c>
      <c r="AE36" s="35">
        <v>0</v>
      </c>
      <c r="AF36" s="65"/>
    </row>
    <row r="37" spans="1:32" ht="25.5" customHeight="1" x14ac:dyDescent="0.25">
      <c r="A37" s="22" t="s">
        <v>25</v>
      </c>
      <c r="B37" s="34">
        <f>H37+J37+L37+N37+P37+R37+T37+V37+X37+Z37+AB37+AD37</f>
        <v>17765.997139999999</v>
      </c>
      <c r="C37" s="35">
        <f>H37+J37+L37+N37+P37+R37+T37+V37+X37+Z37+AB37+AD37</f>
        <v>17765.997139999999</v>
      </c>
      <c r="D37" s="35">
        <v>17766</v>
      </c>
      <c r="E37" s="35">
        <f>I37+K37+M37+O37+Q37+S37+U37+W37+Y37+AA37+AC37+AE37</f>
        <v>17765.998299999999</v>
      </c>
      <c r="F37" s="15">
        <f>E37/B37*100</f>
        <v>100.00000652932673</v>
      </c>
      <c r="G37" s="15">
        <f t="shared" ref="G37:G38" si="30">E37/C37*100</f>
        <v>100.00000652932673</v>
      </c>
      <c r="H37" s="35">
        <v>0</v>
      </c>
      <c r="I37" s="35">
        <v>0</v>
      </c>
      <c r="J37" s="35">
        <v>0</v>
      </c>
      <c r="K37" s="35">
        <v>0</v>
      </c>
      <c r="L37" s="35">
        <v>0</v>
      </c>
      <c r="M37" s="35">
        <v>0</v>
      </c>
      <c r="N37" s="35">
        <v>1254.9000000000001</v>
      </c>
      <c r="O37" s="35">
        <v>1254.9000000000001</v>
      </c>
      <c r="P37" s="35">
        <v>1487.5</v>
      </c>
      <c r="Q37" s="35">
        <v>1487.5</v>
      </c>
      <c r="R37" s="35">
        <v>1816.8150000000001</v>
      </c>
      <c r="S37" s="35">
        <v>0</v>
      </c>
      <c r="T37" s="35">
        <v>2544.0210000000002</v>
      </c>
      <c r="U37" s="35">
        <v>244.2</v>
      </c>
      <c r="V37" s="35">
        <v>2016.7638400000001</v>
      </c>
      <c r="W37" s="35">
        <v>0</v>
      </c>
      <c r="X37" s="35">
        <v>1938.3150000000001</v>
      </c>
      <c r="Y37" s="35">
        <v>2953.201</v>
      </c>
      <c r="Z37" s="35">
        <v>1798.9169999999999</v>
      </c>
      <c r="AA37" s="35">
        <v>1775.317</v>
      </c>
      <c r="AB37" s="35">
        <v>1751.615</v>
      </c>
      <c r="AC37" s="35">
        <v>1618.0150000000001</v>
      </c>
      <c r="AD37" s="35">
        <v>3157.1502999999998</v>
      </c>
      <c r="AE37" s="35">
        <f>1144.3+7288.5653</f>
        <v>8432.8652999999995</v>
      </c>
      <c r="AF37" s="65"/>
    </row>
    <row r="38" spans="1:32" ht="25.5" customHeight="1" x14ac:dyDescent="0.25">
      <c r="A38" s="22" t="s">
        <v>26</v>
      </c>
      <c r="B38" s="34">
        <f>H38+J38+L38+N38+P38+R38+T38+V38+X38+Z38+AB38+AD38</f>
        <v>16786.698890000003</v>
      </c>
      <c r="C38" s="35">
        <f>H38+J38+L38+N38+P38+R38+T38+V38+X38+Z38+AB38+AD38</f>
        <v>16786.698890000003</v>
      </c>
      <c r="D38" s="35">
        <f>E38</f>
        <v>16217.696589999996</v>
      </c>
      <c r="E38" s="35">
        <f>I38+K38+M38+O38+Q38+S38+U38+W38+Y38+AA38+AC38+AE38</f>
        <v>16217.696589999996</v>
      </c>
      <c r="F38" s="15">
        <f t="shared" ref="F38" si="31">E38/B38*100</f>
        <v>96.610397888658341</v>
      </c>
      <c r="G38" s="15">
        <f t="shared" si="30"/>
        <v>96.610397888658341</v>
      </c>
      <c r="H38" s="35">
        <v>2305.335</v>
      </c>
      <c r="I38" s="35">
        <v>2305.335</v>
      </c>
      <c r="J38" s="35">
        <v>2357.9490000000001</v>
      </c>
      <c r="K38" s="35">
        <v>2357.9490000000001</v>
      </c>
      <c r="L38" s="35">
        <v>2201.2280000000001</v>
      </c>
      <c r="M38" s="35">
        <v>2201.2289999999998</v>
      </c>
      <c r="N38" s="35">
        <v>2072.8110000000001</v>
      </c>
      <c r="O38" s="35">
        <v>2072.8110000000001</v>
      </c>
      <c r="P38" s="35">
        <v>1781.28</v>
      </c>
      <c r="Q38" s="35">
        <v>1781.28</v>
      </c>
      <c r="R38" s="35">
        <v>1360.43481</v>
      </c>
      <c r="S38" s="35">
        <v>2566.0500000000002</v>
      </c>
      <c r="T38" s="35">
        <v>921.49935000000005</v>
      </c>
      <c r="U38" s="35">
        <v>3465.5210000000002</v>
      </c>
      <c r="V38" s="35">
        <v>474.15355</v>
      </c>
      <c r="W38" s="35">
        <v>2490.9173900000001</v>
      </c>
      <c r="X38" s="35">
        <v>848.57694000000004</v>
      </c>
      <c r="Y38" s="35">
        <v>-166.30799999999999</v>
      </c>
      <c r="Z38" s="35">
        <v>974.51895999999999</v>
      </c>
      <c r="AA38" s="35">
        <v>998.11800000000005</v>
      </c>
      <c r="AB38" s="35">
        <v>773.125</v>
      </c>
      <c r="AC38" s="35">
        <v>906.72519999999997</v>
      </c>
      <c r="AD38" s="35">
        <v>715.78728000000001</v>
      </c>
      <c r="AE38" s="35">
        <f>-4761.931</f>
        <v>-4761.9309999999996</v>
      </c>
      <c r="AF38" s="65"/>
    </row>
    <row r="39" spans="1:32" ht="25.5" customHeight="1" x14ac:dyDescent="0.25">
      <c r="A39" s="22" t="s">
        <v>27</v>
      </c>
      <c r="B39" s="34">
        <f t="shared" ref="B39" si="32">H39+J39+L39+N39+P39+R39+T39+V39+X39+Z39+AB39+AD39</f>
        <v>0</v>
      </c>
      <c r="C39" s="35">
        <f t="shared" ref="C39" si="33">H39+J39+L39+N39+P39+R39+T39+V39</f>
        <v>0</v>
      </c>
      <c r="D39" s="35">
        <v>0</v>
      </c>
      <c r="E39" s="35">
        <f t="shared" ref="E39" si="34">I39+K39+M39+O39+Q39+S39+U39+W39+Y39+AA39+AC39+AE39</f>
        <v>0</v>
      </c>
      <c r="F39" s="15">
        <v>0</v>
      </c>
      <c r="G39" s="15">
        <v>0</v>
      </c>
      <c r="H39" s="35">
        <v>0</v>
      </c>
      <c r="I39" s="35">
        <v>0</v>
      </c>
      <c r="J39" s="35">
        <v>0</v>
      </c>
      <c r="K39" s="35">
        <v>0</v>
      </c>
      <c r="L39" s="35">
        <v>0</v>
      </c>
      <c r="M39" s="35">
        <v>0</v>
      </c>
      <c r="N39" s="35">
        <v>0</v>
      </c>
      <c r="O39" s="35">
        <v>0</v>
      </c>
      <c r="P39" s="35">
        <v>0</v>
      </c>
      <c r="Q39" s="35">
        <v>0</v>
      </c>
      <c r="R39" s="35">
        <v>0</v>
      </c>
      <c r="S39" s="35">
        <v>0</v>
      </c>
      <c r="T39" s="35">
        <v>0</v>
      </c>
      <c r="U39" s="35">
        <v>0</v>
      </c>
      <c r="V39" s="35">
        <v>0</v>
      </c>
      <c r="W39" s="35">
        <v>0</v>
      </c>
      <c r="X39" s="35">
        <v>0</v>
      </c>
      <c r="Y39" s="35">
        <v>0</v>
      </c>
      <c r="Z39" s="35">
        <v>0</v>
      </c>
      <c r="AA39" s="35">
        <v>0</v>
      </c>
      <c r="AB39" s="35">
        <v>0</v>
      </c>
      <c r="AC39" s="35">
        <v>0</v>
      </c>
      <c r="AD39" s="35">
        <v>0</v>
      </c>
      <c r="AE39" s="35">
        <v>0</v>
      </c>
      <c r="AF39" s="66"/>
    </row>
    <row r="40" spans="1:32" s="48" customFormat="1" ht="102" customHeight="1" x14ac:dyDescent="0.25">
      <c r="A40" s="52" t="s">
        <v>35</v>
      </c>
      <c r="B40" s="45">
        <f>B41</f>
        <v>4083.7999999999993</v>
      </c>
      <c r="C40" s="45">
        <f t="shared" ref="C40:E40" si="35">C41</f>
        <v>4083.7999999999993</v>
      </c>
      <c r="D40" s="45">
        <f t="shared" si="35"/>
        <v>3275.4713599999995</v>
      </c>
      <c r="E40" s="45">
        <f t="shared" si="35"/>
        <v>3275.4713599999995</v>
      </c>
      <c r="F40" s="46">
        <f>E40/B40*100</f>
        <v>80.206458690435383</v>
      </c>
      <c r="G40" s="46">
        <f>E40/C40*100</f>
        <v>80.206458690435383</v>
      </c>
      <c r="H40" s="45">
        <f t="shared" ref="H40:AE40" si="36">H41</f>
        <v>807.38599999999997</v>
      </c>
      <c r="I40" s="45">
        <f t="shared" si="36"/>
        <v>532.86599999999999</v>
      </c>
      <c r="J40" s="45">
        <f t="shared" si="36"/>
        <v>346.11799999999999</v>
      </c>
      <c r="K40" s="45">
        <f t="shared" si="36"/>
        <v>247.12299999999999</v>
      </c>
      <c r="L40" s="45">
        <f t="shared" si="36"/>
        <v>144.71600000000001</v>
      </c>
      <c r="M40" s="45">
        <f t="shared" si="36"/>
        <v>101.392</v>
      </c>
      <c r="N40" s="45">
        <f t="shared" si="36"/>
        <v>354.49200000000002</v>
      </c>
      <c r="O40" s="45">
        <f t="shared" si="36"/>
        <v>502.83600000000001</v>
      </c>
      <c r="P40" s="45">
        <f t="shared" si="36"/>
        <v>332.05200000000002</v>
      </c>
      <c r="Q40" s="45">
        <f t="shared" si="36"/>
        <v>331.928</v>
      </c>
      <c r="R40" s="45">
        <f t="shared" si="36"/>
        <v>330.56299999999999</v>
      </c>
      <c r="S40" s="45">
        <f t="shared" si="36"/>
        <v>145.94800000000001</v>
      </c>
      <c r="T40" s="45">
        <f t="shared" si="36"/>
        <v>356.25799999999998</v>
      </c>
      <c r="U40" s="45">
        <f t="shared" si="36"/>
        <v>228.023</v>
      </c>
      <c r="V40" s="45">
        <f t="shared" si="36"/>
        <v>501.291</v>
      </c>
      <c r="W40" s="45">
        <f t="shared" si="36"/>
        <v>623.73900000000003</v>
      </c>
      <c r="X40" s="45">
        <f t="shared" si="36"/>
        <v>111.149</v>
      </c>
      <c r="Y40" s="45">
        <f t="shared" si="36"/>
        <v>16.324999999999999</v>
      </c>
      <c r="Z40" s="45">
        <f t="shared" si="36"/>
        <v>318.87299999999999</v>
      </c>
      <c r="AA40" s="45">
        <f t="shared" si="36"/>
        <v>233.69399999999999</v>
      </c>
      <c r="AB40" s="45">
        <f t="shared" si="36"/>
        <v>181.249</v>
      </c>
      <c r="AC40" s="45">
        <f t="shared" si="36"/>
        <v>165.899</v>
      </c>
      <c r="AD40" s="45">
        <f t="shared" si="36"/>
        <v>299.65300000000002</v>
      </c>
      <c r="AE40" s="45">
        <f t="shared" si="36"/>
        <v>145.69836000000001</v>
      </c>
      <c r="AF40" s="51" t="s">
        <v>36</v>
      </c>
    </row>
    <row r="41" spans="1:32" ht="16.5" x14ac:dyDescent="0.25">
      <c r="A41" s="17" t="s">
        <v>23</v>
      </c>
      <c r="B41" s="33">
        <f>B42+B43+B44+B45</f>
        <v>4083.7999999999993</v>
      </c>
      <c r="C41" s="33">
        <f t="shared" ref="C41:E41" si="37">C42+C43+C44+C45</f>
        <v>4083.7999999999993</v>
      </c>
      <c r="D41" s="33">
        <f t="shared" si="37"/>
        <v>3275.4713599999995</v>
      </c>
      <c r="E41" s="33">
        <f t="shared" si="37"/>
        <v>3275.4713599999995</v>
      </c>
      <c r="F41" s="13">
        <f>E41/B41*100</f>
        <v>80.206458690435383</v>
      </c>
      <c r="G41" s="13">
        <f>E41/C41*100</f>
        <v>80.206458690435383</v>
      </c>
      <c r="H41" s="33">
        <f>H42+H43+H44+H45</f>
        <v>807.38599999999997</v>
      </c>
      <c r="I41" s="33">
        <f t="shared" ref="I41:AD41" si="38">I42+I43+I44+I45</f>
        <v>532.86599999999999</v>
      </c>
      <c r="J41" s="33">
        <f t="shared" si="38"/>
        <v>346.11799999999999</v>
      </c>
      <c r="K41" s="33">
        <f t="shared" si="38"/>
        <v>247.12299999999999</v>
      </c>
      <c r="L41" s="33">
        <f t="shared" si="38"/>
        <v>144.71600000000001</v>
      </c>
      <c r="M41" s="33">
        <f t="shared" si="38"/>
        <v>101.392</v>
      </c>
      <c r="N41" s="33">
        <f t="shared" si="38"/>
        <v>354.49200000000002</v>
      </c>
      <c r="O41" s="33">
        <f t="shared" si="38"/>
        <v>502.83600000000001</v>
      </c>
      <c r="P41" s="33">
        <f t="shared" si="38"/>
        <v>332.05200000000002</v>
      </c>
      <c r="Q41" s="33">
        <f t="shared" si="38"/>
        <v>331.928</v>
      </c>
      <c r="R41" s="33">
        <f t="shared" si="38"/>
        <v>330.56299999999999</v>
      </c>
      <c r="S41" s="33">
        <f t="shared" si="38"/>
        <v>145.94800000000001</v>
      </c>
      <c r="T41" s="33">
        <f t="shared" si="38"/>
        <v>356.25799999999998</v>
      </c>
      <c r="U41" s="33">
        <f t="shared" si="38"/>
        <v>228.023</v>
      </c>
      <c r="V41" s="33">
        <f t="shared" si="38"/>
        <v>501.291</v>
      </c>
      <c r="W41" s="33">
        <f t="shared" si="38"/>
        <v>623.73900000000003</v>
      </c>
      <c r="X41" s="33">
        <f t="shared" si="38"/>
        <v>111.149</v>
      </c>
      <c r="Y41" s="33">
        <f t="shared" si="38"/>
        <v>16.324999999999999</v>
      </c>
      <c r="Z41" s="33">
        <f t="shared" si="38"/>
        <v>318.87299999999999</v>
      </c>
      <c r="AA41" s="33">
        <f t="shared" si="38"/>
        <v>233.69399999999999</v>
      </c>
      <c r="AB41" s="33">
        <f t="shared" si="38"/>
        <v>181.249</v>
      </c>
      <c r="AC41" s="33">
        <f t="shared" si="38"/>
        <v>165.899</v>
      </c>
      <c r="AD41" s="33">
        <f t="shared" si="38"/>
        <v>299.65300000000002</v>
      </c>
      <c r="AE41" s="10">
        <f>AE42+AE43+AE44+AE45</f>
        <v>145.69836000000001</v>
      </c>
      <c r="AF41" s="17"/>
    </row>
    <row r="42" spans="1:32" ht="16.5" x14ac:dyDescent="0.25">
      <c r="A42" s="22" t="s">
        <v>24</v>
      </c>
      <c r="B42" s="34">
        <f>H42+J42+L42+N42+P42+R42+T42+V42+X42+Z42+AB42+AD42</f>
        <v>0</v>
      </c>
      <c r="C42" s="35">
        <f>H42+J42+L42+N42+P42+R42+T42+V42</f>
        <v>0</v>
      </c>
      <c r="D42" s="35">
        <v>0</v>
      </c>
      <c r="E42" s="35">
        <f>I42+K42+M42+O42+Q42+S42+U42+W42+Y42+AA42+AC42+AE42</f>
        <v>0</v>
      </c>
      <c r="F42" s="15">
        <v>0</v>
      </c>
      <c r="G42" s="1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5">
        <v>0</v>
      </c>
      <c r="P42" s="35">
        <v>0</v>
      </c>
      <c r="Q42" s="35">
        <v>0</v>
      </c>
      <c r="R42" s="35">
        <v>0</v>
      </c>
      <c r="S42" s="35">
        <v>0</v>
      </c>
      <c r="T42" s="35">
        <v>0</v>
      </c>
      <c r="U42" s="35">
        <v>0</v>
      </c>
      <c r="V42" s="35">
        <v>0</v>
      </c>
      <c r="W42" s="35">
        <v>0</v>
      </c>
      <c r="X42" s="35">
        <v>0</v>
      </c>
      <c r="Y42" s="35">
        <v>0</v>
      </c>
      <c r="Z42" s="35">
        <v>0</v>
      </c>
      <c r="AA42" s="35">
        <v>0</v>
      </c>
      <c r="AB42" s="35">
        <v>0</v>
      </c>
      <c r="AC42" s="35">
        <v>0</v>
      </c>
      <c r="AD42" s="35">
        <v>0</v>
      </c>
      <c r="AE42" s="35">
        <v>0</v>
      </c>
      <c r="AF42" s="17"/>
    </row>
    <row r="43" spans="1:32" ht="16.5" x14ac:dyDescent="0.25">
      <c r="A43" s="22" t="s">
        <v>25</v>
      </c>
      <c r="B43" s="34">
        <f>H43+J43+L43+N43+P43+R43+T43+V43+X43+Z43+AB43+AD43</f>
        <v>0</v>
      </c>
      <c r="C43" s="35">
        <f t="shared" ref="C43" si="39">H43+J43+L43+N43+P43+R43+T43+V43</f>
        <v>0</v>
      </c>
      <c r="D43" s="35">
        <v>0</v>
      </c>
      <c r="E43" s="35">
        <f t="shared" ref="E43" si="40">I43+K43+M43+O43+Q43+S43+U43+W43+Y43+AA43+AC43+AE43</f>
        <v>0</v>
      </c>
      <c r="F43" s="15">
        <v>0</v>
      </c>
      <c r="G43" s="1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5">
        <v>0</v>
      </c>
      <c r="P43" s="35">
        <v>0</v>
      </c>
      <c r="Q43" s="35">
        <v>0</v>
      </c>
      <c r="R43" s="35">
        <v>0</v>
      </c>
      <c r="S43" s="35">
        <v>0</v>
      </c>
      <c r="T43" s="35">
        <v>0</v>
      </c>
      <c r="U43" s="35">
        <v>0</v>
      </c>
      <c r="V43" s="35">
        <v>0</v>
      </c>
      <c r="W43" s="35">
        <v>0</v>
      </c>
      <c r="X43" s="35">
        <v>0</v>
      </c>
      <c r="Y43" s="35">
        <v>0</v>
      </c>
      <c r="Z43" s="35">
        <v>0</v>
      </c>
      <c r="AA43" s="35">
        <v>0</v>
      </c>
      <c r="AB43" s="35">
        <v>0</v>
      </c>
      <c r="AC43" s="35">
        <v>0</v>
      </c>
      <c r="AD43" s="35">
        <v>0</v>
      </c>
      <c r="AE43" s="35">
        <v>0</v>
      </c>
      <c r="AF43" s="17"/>
    </row>
    <row r="44" spans="1:32" ht="16.5" x14ac:dyDescent="0.25">
      <c r="A44" s="22" t="s">
        <v>26</v>
      </c>
      <c r="B44" s="34">
        <f>H44+J44+L44+N44+P44+R44+T44+V44+X44+Z44+AB44+AD44</f>
        <v>4083.7999999999993</v>
      </c>
      <c r="C44" s="35">
        <f>H44+J44+L44+N44+P44+R44+T44+V44+X44+Z44+AB44+AD44</f>
        <v>4083.7999999999993</v>
      </c>
      <c r="D44" s="35">
        <f>E44</f>
        <v>3275.4713599999995</v>
      </c>
      <c r="E44" s="35">
        <f>I44+K44+M44+O44+Q44+S44+U44+W44+Y44+AA44+AC44+AE44</f>
        <v>3275.4713599999995</v>
      </c>
      <c r="F44" s="15">
        <f>E44/B44*100</f>
        <v>80.206458690435383</v>
      </c>
      <c r="G44" s="15">
        <f t="shared" ref="G44" si="41">E44/C44*100</f>
        <v>80.206458690435383</v>
      </c>
      <c r="H44" s="35">
        <v>807.38599999999997</v>
      </c>
      <c r="I44" s="35">
        <v>532.86599999999999</v>
      </c>
      <c r="J44" s="35">
        <v>346.11799999999999</v>
      </c>
      <c r="K44" s="35">
        <v>247.12299999999999</v>
      </c>
      <c r="L44" s="35">
        <v>144.71600000000001</v>
      </c>
      <c r="M44" s="35">
        <v>101.392</v>
      </c>
      <c r="N44" s="35">
        <v>354.49200000000002</v>
      </c>
      <c r="O44" s="35">
        <v>502.83600000000001</v>
      </c>
      <c r="P44" s="35">
        <v>332.05200000000002</v>
      </c>
      <c r="Q44" s="35">
        <v>331.928</v>
      </c>
      <c r="R44" s="35">
        <v>330.56299999999999</v>
      </c>
      <c r="S44" s="35">
        <v>145.94800000000001</v>
      </c>
      <c r="T44" s="35">
        <v>356.25799999999998</v>
      </c>
      <c r="U44" s="35">
        <v>228.023</v>
      </c>
      <c r="V44" s="35">
        <v>501.291</v>
      </c>
      <c r="W44" s="35">
        <v>623.73900000000003</v>
      </c>
      <c r="X44" s="35">
        <v>111.149</v>
      </c>
      <c r="Y44" s="35">
        <v>16.324999999999999</v>
      </c>
      <c r="Z44" s="35">
        <v>318.87299999999999</v>
      </c>
      <c r="AA44" s="35">
        <v>233.69399999999999</v>
      </c>
      <c r="AB44" s="35">
        <v>181.249</v>
      </c>
      <c r="AC44" s="35">
        <v>165.899</v>
      </c>
      <c r="AD44" s="35">
        <v>299.65300000000002</v>
      </c>
      <c r="AE44" s="35">
        <v>145.69836000000001</v>
      </c>
      <c r="AF44" s="17"/>
    </row>
    <row r="45" spans="1:32" ht="16.5" x14ac:dyDescent="0.25">
      <c r="A45" s="22" t="s">
        <v>27</v>
      </c>
      <c r="B45" s="34">
        <f t="shared" ref="B45" si="42">H45+J45+L45+N45+P45+R45+T45+V45+X45+Z45+AB45+AD45</f>
        <v>0</v>
      </c>
      <c r="C45" s="35">
        <f t="shared" ref="C45" si="43">H45+J45+L45+N45+P45+R45+T45+V45</f>
        <v>0</v>
      </c>
      <c r="D45" s="35">
        <v>0</v>
      </c>
      <c r="E45" s="35">
        <f t="shared" ref="E45" si="44">I45+K45+M45+O45+Q45+S45+U45+W45+Y45+AA45+AC45+AE45</f>
        <v>0</v>
      </c>
      <c r="F45" s="15">
        <v>0</v>
      </c>
      <c r="G45" s="1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35">
        <v>0</v>
      </c>
      <c r="P45" s="35">
        <v>0</v>
      </c>
      <c r="Q45" s="35">
        <v>0</v>
      </c>
      <c r="R45" s="35">
        <v>0</v>
      </c>
      <c r="S45" s="35">
        <v>0</v>
      </c>
      <c r="T45" s="35">
        <v>0</v>
      </c>
      <c r="U45" s="35">
        <v>0</v>
      </c>
      <c r="V45" s="35">
        <v>0</v>
      </c>
      <c r="W45" s="35">
        <v>0</v>
      </c>
      <c r="X45" s="35">
        <v>0</v>
      </c>
      <c r="Y45" s="35">
        <v>0</v>
      </c>
      <c r="Z45" s="35">
        <v>0</v>
      </c>
      <c r="AA45" s="35">
        <v>0</v>
      </c>
      <c r="AB45" s="35">
        <v>0</v>
      </c>
      <c r="AC45" s="35">
        <v>0</v>
      </c>
      <c r="AD45" s="35">
        <v>0</v>
      </c>
      <c r="AE45" s="35">
        <v>0</v>
      </c>
      <c r="AF45" s="17"/>
    </row>
    <row r="46" spans="1:32" ht="53.25" customHeight="1" x14ac:dyDescent="0.25">
      <c r="A46" s="23" t="s">
        <v>37</v>
      </c>
      <c r="B46" s="10">
        <f>B47+B97+B110+B117+B111</f>
        <v>7899.55</v>
      </c>
      <c r="C46" s="10">
        <f>C47+C97+C110+C117+C111</f>
        <v>7899.55</v>
      </c>
      <c r="D46" s="10">
        <f>D47+D97+D110+D117+D111</f>
        <v>7804.2872500000003</v>
      </c>
      <c r="E46" s="10">
        <f>E47+E97+E110+E117+E111</f>
        <v>7804.2452499999999</v>
      </c>
      <c r="F46" s="10">
        <f>E46/B46*100</f>
        <v>98.793542037204645</v>
      </c>
      <c r="G46" s="10">
        <f>E46/C46*100</f>
        <v>98.793542037204645</v>
      </c>
      <c r="H46" s="10">
        <f t="shared" ref="H46:AE46" si="45">H47+H97+H110+H117+H111</f>
        <v>0</v>
      </c>
      <c r="I46" s="10">
        <f t="shared" si="45"/>
        <v>0</v>
      </c>
      <c r="J46" s="10">
        <f t="shared" si="45"/>
        <v>0</v>
      </c>
      <c r="K46" s="10">
        <f t="shared" si="45"/>
        <v>0</v>
      </c>
      <c r="L46" s="10">
        <f t="shared" si="45"/>
        <v>0</v>
      </c>
      <c r="M46" s="10">
        <f t="shared" si="45"/>
        <v>0</v>
      </c>
      <c r="N46" s="10">
        <f t="shared" si="45"/>
        <v>0</v>
      </c>
      <c r="O46" s="10">
        <f t="shared" si="45"/>
        <v>0</v>
      </c>
      <c r="P46" s="10">
        <f t="shared" si="45"/>
        <v>0</v>
      </c>
      <c r="Q46" s="10">
        <f t="shared" si="45"/>
        <v>0</v>
      </c>
      <c r="R46" s="10">
        <f t="shared" si="45"/>
        <v>100</v>
      </c>
      <c r="S46" s="10">
        <f t="shared" si="45"/>
        <v>0</v>
      </c>
      <c r="T46" s="10">
        <f t="shared" si="45"/>
        <v>510</v>
      </c>
      <c r="U46" s="10">
        <f t="shared" si="45"/>
        <v>600</v>
      </c>
      <c r="V46" s="10">
        <f t="shared" si="45"/>
        <v>10</v>
      </c>
      <c r="W46" s="10">
        <f t="shared" si="45"/>
        <v>0</v>
      </c>
      <c r="X46" s="10">
        <f t="shared" si="45"/>
        <v>10</v>
      </c>
      <c r="Y46" s="10">
        <f t="shared" si="45"/>
        <v>5.9160000000000004</v>
      </c>
      <c r="Z46" s="10">
        <f t="shared" si="45"/>
        <v>1924.7</v>
      </c>
      <c r="AA46" s="10">
        <f t="shared" si="45"/>
        <v>33.582000000000001</v>
      </c>
      <c r="AB46" s="10">
        <f t="shared" si="45"/>
        <v>5021.3500000000004</v>
      </c>
      <c r="AC46" s="10">
        <f t="shared" si="45"/>
        <v>812.61999999999989</v>
      </c>
      <c r="AD46" s="10">
        <f t="shared" si="45"/>
        <v>323.5</v>
      </c>
      <c r="AE46" s="10">
        <f t="shared" si="45"/>
        <v>6352.1272499999995</v>
      </c>
      <c r="AF46" s="24"/>
    </row>
    <row r="47" spans="1:32" ht="99" x14ac:dyDescent="0.25">
      <c r="A47" s="9" t="s">
        <v>38</v>
      </c>
      <c r="B47" s="10">
        <f>B49+B55+B61+B67+B79+B85+B91+B73</f>
        <v>6929.5999999999995</v>
      </c>
      <c r="C47" s="10">
        <f t="shared" ref="C47:E47" si="46">C49+C55+C61+C67+C79+C85+C91+C73</f>
        <v>6929.5999999999995</v>
      </c>
      <c r="D47" s="10">
        <f t="shared" si="46"/>
        <v>6913.4812499999998</v>
      </c>
      <c r="E47" s="10">
        <f t="shared" si="46"/>
        <v>6913.4812499999998</v>
      </c>
      <c r="F47" s="16">
        <f>E47/B47*100</f>
        <v>99.76739277880398</v>
      </c>
      <c r="G47" s="16">
        <f>E47/C47*100</f>
        <v>99.76739277880398</v>
      </c>
      <c r="H47" s="10">
        <f t="shared" ref="H47:AE47" si="47">H49+H55+H61+H67+H79+H85+H91+H73</f>
        <v>0</v>
      </c>
      <c r="I47" s="10">
        <f t="shared" si="47"/>
        <v>0</v>
      </c>
      <c r="J47" s="10">
        <f t="shared" si="47"/>
        <v>0</v>
      </c>
      <c r="K47" s="10">
        <f t="shared" si="47"/>
        <v>0</v>
      </c>
      <c r="L47" s="10">
        <f t="shared" si="47"/>
        <v>0</v>
      </c>
      <c r="M47" s="10">
        <f t="shared" si="47"/>
        <v>0</v>
      </c>
      <c r="N47" s="10">
        <f t="shared" si="47"/>
        <v>0</v>
      </c>
      <c r="O47" s="10">
        <f t="shared" si="47"/>
        <v>0</v>
      </c>
      <c r="P47" s="10">
        <f t="shared" si="47"/>
        <v>0</v>
      </c>
      <c r="Q47" s="10">
        <f t="shared" si="47"/>
        <v>0</v>
      </c>
      <c r="R47" s="10">
        <f t="shared" si="47"/>
        <v>100</v>
      </c>
      <c r="S47" s="10">
        <f t="shared" si="47"/>
        <v>0</v>
      </c>
      <c r="T47" s="10">
        <f t="shared" si="47"/>
        <v>500</v>
      </c>
      <c r="U47" s="10">
        <f t="shared" si="47"/>
        <v>600</v>
      </c>
      <c r="V47" s="10">
        <f t="shared" si="47"/>
        <v>0</v>
      </c>
      <c r="W47" s="10">
        <f t="shared" si="47"/>
        <v>0</v>
      </c>
      <c r="X47" s="10">
        <f t="shared" si="47"/>
        <v>0</v>
      </c>
      <c r="Y47" s="10">
        <f t="shared" si="47"/>
        <v>0</v>
      </c>
      <c r="Z47" s="10">
        <f t="shared" si="47"/>
        <v>1913.2</v>
      </c>
      <c r="AA47" s="10">
        <f t="shared" si="47"/>
        <v>0</v>
      </c>
      <c r="AB47" s="10">
        <f t="shared" si="47"/>
        <v>4101.3999999999996</v>
      </c>
      <c r="AC47" s="10">
        <f t="shared" si="47"/>
        <v>600</v>
      </c>
      <c r="AD47" s="10">
        <f t="shared" si="47"/>
        <v>315</v>
      </c>
      <c r="AE47" s="10">
        <f t="shared" si="47"/>
        <v>5713.4812499999998</v>
      </c>
      <c r="AF47" s="16"/>
    </row>
    <row r="48" spans="1:32" ht="16.5" x14ac:dyDescent="0.25">
      <c r="A48" s="22" t="s">
        <v>21</v>
      </c>
      <c r="B48" s="34"/>
      <c r="C48" s="35"/>
      <c r="D48" s="35"/>
      <c r="E48" s="10"/>
      <c r="F48" s="16"/>
      <c r="G48" s="16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39"/>
      <c r="AF48" s="17"/>
    </row>
    <row r="49" spans="1:32" s="48" customFormat="1" ht="38.25" customHeight="1" x14ac:dyDescent="0.25">
      <c r="A49" s="52" t="s">
        <v>39</v>
      </c>
      <c r="B49" s="45">
        <f>B50</f>
        <v>315</v>
      </c>
      <c r="C49" s="45">
        <f t="shared" ref="C49:E49" si="48">C50</f>
        <v>315</v>
      </c>
      <c r="D49" s="45">
        <f t="shared" si="48"/>
        <v>315</v>
      </c>
      <c r="E49" s="45">
        <f t="shared" si="48"/>
        <v>315</v>
      </c>
      <c r="F49" s="46">
        <f>E49/B49*100</f>
        <v>100</v>
      </c>
      <c r="G49" s="45">
        <f>E49/C49*100</f>
        <v>100</v>
      </c>
      <c r="H49" s="45">
        <f t="shared" ref="H49:AE49" si="49">H50</f>
        <v>0</v>
      </c>
      <c r="I49" s="45">
        <f t="shared" si="49"/>
        <v>0</v>
      </c>
      <c r="J49" s="45">
        <f t="shared" si="49"/>
        <v>0</v>
      </c>
      <c r="K49" s="45">
        <f t="shared" si="49"/>
        <v>0</v>
      </c>
      <c r="L49" s="45">
        <f t="shared" si="49"/>
        <v>0</v>
      </c>
      <c r="M49" s="45">
        <f t="shared" si="49"/>
        <v>0</v>
      </c>
      <c r="N49" s="45">
        <f t="shared" si="49"/>
        <v>0</v>
      </c>
      <c r="O49" s="45">
        <f t="shared" si="49"/>
        <v>0</v>
      </c>
      <c r="P49" s="45">
        <f t="shared" si="49"/>
        <v>0</v>
      </c>
      <c r="Q49" s="45">
        <f t="shared" si="49"/>
        <v>0</v>
      </c>
      <c r="R49" s="45">
        <f t="shared" si="49"/>
        <v>0</v>
      </c>
      <c r="S49" s="45">
        <f t="shared" si="49"/>
        <v>0</v>
      </c>
      <c r="T49" s="45">
        <f t="shared" si="49"/>
        <v>0</v>
      </c>
      <c r="U49" s="45">
        <f t="shared" si="49"/>
        <v>0</v>
      </c>
      <c r="V49" s="45">
        <f t="shared" si="49"/>
        <v>0</v>
      </c>
      <c r="W49" s="45">
        <f t="shared" si="49"/>
        <v>0</v>
      </c>
      <c r="X49" s="45">
        <f t="shared" si="49"/>
        <v>0</v>
      </c>
      <c r="Y49" s="45">
        <f t="shared" si="49"/>
        <v>0</v>
      </c>
      <c r="Z49" s="45">
        <f t="shared" si="49"/>
        <v>0</v>
      </c>
      <c r="AA49" s="45">
        <f t="shared" si="49"/>
        <v>0</v>
      </c>
      <c r="AB49" s="45">
        <f t="shared" si="49"/>
        <v>0</v>
      </c>
      <c r="AC49" s="45">
        <f t="shared" si="49"/>
        <v>0</v>
      </c>
      <c r="AD49" s="45">
        <f t="shared" si="49"/>
        <v>315</v>
      </c>
      <c r="AE49" s="45">
        <f t="shared" si="49"/>
        <v>315</v>
      </c>
      <c r="AF49" s="46" t="s">
        <v>64</v>
      </c>
    </row>
    <row r="50" spans="1:32" ht="16.5" x14ac:dyDescent="0.25">
      <c r="A50" s="17" t="s">
        <v>23</v>
      </c>
      <c r="B50" s="33">
        <f>B51+B52+B53+B54</f>
        <v>315</v>
      </c>
      <c r="C50" s="33">
        <f t="shared" ref="C50:E50" si="50">C51+C52+C53+C54</f>
        <v>315</v>
      </c>
      <c r="D50" s="33">
        <f t="shared" si="50"/>
        <v>315</v>
      </c>
      <c r="E50" s="33">
        <f t="shared" si="50"/>
        <v>315</v>
      </c>
      <c r="F50" s="13">
        <f>E50/B50*100</f>
        <v>100</v>
      </c>
      <c r="G50" s="13">
        <f>E50/C50*100</f>
        <v>100</v>
      </c>
      <c r="H50" s="33">
        <f>H51+H52+H53+H54</f>
        <v>0</v>
      </c>
      <c r="I50" s="33">
        <f t="shared" ref="I50:AD50" si="51">I51+I52+I53+I54</f>
        <v>0</v>
      </c>
      <c r="J50" s="33">
        <f t="shared" si="51"/>
        <v>0</v>
      </c>
      <c r="K50" s="33">
        <f t="shared" si="51"/>
        <v>0</v>
      </c>
      <c r="L50" s="33">
        <f t="shared" si="51"/>
        <v>0</v>
      </c>
      <c r="M50" s="33">
        <f t="shared" si="51"/>
        <v>0</v>
      </c>
      <c r="N50" s="33">
        <f t="shared" si="51"/>
        <v>0</v>
      </c>
      <c r="O50" s="33">
        <f t="shared" si="51"/>
        <v>0</v>
      </c>
      <c r="P50" s="33">
        <f t="shared" si="51"/>
        <v>0</v>
      </c>
      <c r="Q50" s="33">
        <f t="shared" si="51"/>
        <v>0</v>
      </c>
      <c r="R50" s="33">
        <f t="shared" si="51"/>
        <v>0</v>
      </c>
      <c r="S50" s="33">
        <f t="shared" si="51"/>
        <v>0</v>
      </c>
      <c r="T50" s="33">
        <f t="shared" si="51"/>
        <v>0</v>
      </c>
      <c r="U50" s="33">
        <f t="shared" si="51"/>
        <v>0</v>
      </c>
      <c r="V50" s="33">
        <f t="shared" si="51"/>
        <v>0</v>
      </c>
      <c r="W50" s="33">
        <f t="shared" si="51"/>
        <v>0</v>
      </c>
      <c r="X50" s="33">
        <f t="shared" si="51"/>
        <v>0</v>
      </c>
      <c r="Y50" s="33">
        <f t="shared" si="51"/>
        <v>0</v>
      </c>
      <c r="Z50" s="33">
        <f t="shared" si="51"/>
        <v>0</v>
      </c>
      <c r="AA50" s="33">
        <f t="shared" si="51"/>
        <v>0</v>
      </c>
      <c r="AB50" s="33">
        <f t="shared" si="51"/>
        <v>0</v>
      </c>
      <c r="AC50" s="33">
        <f t="shared" si="51"/>
        <v>0</v>
      </c>
      <c r="AD50" s="33">
        <f t="shared" si="51"/>
        <v>315</v>
      </c>
      <c r="AE50" s="10">
        <f>AE51+AE52+AE53+AE54</f>
        <v>315</v>
      </c>
      <c r="AF50" s="17"/>
    </row>
    <row r="51" spans="1:32" ht="16.5" x14ac:dyDescent="0.25">
      <c r="A51" s="22" t="s">
        <v>24</v>
      </c>
      <c r="B51" s="34">
        <f>H51+J51+L51+N51+P51+R51+T51+V51+X51+Z51+AB51+AD51</f>
        <v>0</v>
      </c>
      <c r="C51" s="35">
        <f>H51+J51+L51+N51+P51+R51+T51+V51</f>
        <v>0</v>
      </c>
      <c r="D51" s="35">
        <v>0</v>
      </c>
      <c r="E51" s="35">
        <f>I51+K51+M51+O51+Q51+S51+U51+W51+Y51+AA51+AC51+AE51</f>
        <v>0</v>
      </c>
      <c r="F51" s="15">
        <v>0</v>
      </c>
      <c r="G51" s="15">
        <v>0</v>
      </c>
      <c r="H51" s="35">
        <v>0</v>
      </c>
      <c r="I51" s="35">
        <v>0</v>
      </c>
      <c r="J51" s="35">
        <v>0</v>
      </c>
      <c r="K51" s="35">
        <v>0</v>
      </c>
      <c r="L51" s="35">
        <v>0</v>
      </c>
      <c r="M51" s="35">
        <v>0</v>
      </c>
      <c r="N51" s="35">
        <v>0</v>
      </c>
      <c r="O51" s="35">
        <v>0</v>
      </c>
      <c r="P51" s="35">
        <v>0</v>
      </c>
      <c r="Q51" s="35">
        <v>0</v>
      </c>
      <c r="R51" s="35">
        <v>0</v>
      </c>
      <c r="S51" s="35">
        <v>0</v>
      </c>
      <c r="T51" s="35">
        <v>0</v>
      </c>
      <c r="U51" s="35">
        <v>0</v>
      </c>
      <c r="V51" s="35">
        <v>0</v>
      </c>
      <c r="W51" s="35">
        <v>0</v>
      </c>
      <c r="X51" s="35">
        <v>0</v>
      </c>
      <c r="Y51" s="35">
        <v>0</v>
      </c>
      <c r="Z51" s="35">
        <v>0</v>
      </c>
      <c r="AA51" s="35">
        <v>0</v>
      </c>
      <c r="AB51" s="35">
        <v>0</v>
      </c>
      <c r="AC51" s="35">
        <v>0</v>
      </c>
      <c r="AD51" s="35">
        <v>0</v>
      </c>
      <c r="AE51" s="35">
        <v>0</v>
      </c>
      <c r="AF51" s="17"/>
    </row>
    <row r="52" spans="1:32" ht="16.5" x14ac:dyDescent="0.25">
      <c r="A52" s="22" t="s">
        <v>25</v>
      </c>
      <c r="B52" s="34">
        <f>H52+J52+L52+N52+P52+R52+T52+V52+X52+Z52+AB52+AD52</f>
        <v>300</v>
      </c>
      <c r="C52" s="35">
        <f>H52+J52+L52+N52+P52+R52+T52+V52+X52+Z52+AB52+AD52</f>
        <v>300</v>
      </c>
      <c r="D52" s="35">
        <v>300</v>
      </c>
      <c r="E52" s="35">
        <f t="shared" ref="E52" si="52">I52+K52+M52+O52+Q52+S52+U52+W52+Y52+AA52+AC52+AE52</f>
        <v>300</v>
      </c>
      <c r="F52" s="15">
        <f>E52/C52*100</f>
        <v>100</v>
      </c>
      <c r="G52" s="15">
        <f>E52/C52*100</f>
        <v>100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35">
        <v>0</v>
      </c>
      <c r="P52" s="35">
        <v>0</v>
      </c>
      <c r="Q52" s="35">
        <v>0</v>
      </c>
      <c r="R52" s="35">
        <v>0</v>
      </c>
      <c r="S52" s="35">
        <v>0</v>
      </c>
      <c r="T52" s="35">
        <v>0</v>
      </c>
      <c r="U52" s="35">
        <v>0</v>
      </c>
      <c r="V52" s="35">
        <v>0</v>
      </c>
      <c r="W52" s="35">
        <v>0</v>
      </c>
      <c r="X52" s="35">
        <v>0</v>
      </c>
      <c r="Y52" s="35">
        <v>0</v>
      </c>
      <c r="Z52" s="35">
        <v>0</v>
      </c>
      <c r="AA52" s="35">
        <v>0</v>
      </c>
      <c r="AB52" s="35">
        <v>0</v>
      </c>
      <c r="AC52" s="35">
        <v>0</v>
      </c>
      <c r="AD52" s="35">
        <v>300</v>
      </c>
      <c r="AE52" s="35">
        <v>300</v>
      </c>
      <c r="AF52" s="17"/>
    </row>
    <row r="53" spans="1:32" ht="16.5" x14ac:dyDescent="0.25">
      <c r="A53" s="22" t="s">
        <v>26</v>
      </c>
      <c r="B53" s="34">
        <f t="shared" ref="B53:B54" si="53">H53+J53+L53+N53+P53+R53+T53+V53+X53+Z53+AB53+AD53</f>
        <v>15</v>
      </c>
      <c r="C53" s="35">
        <f>H53+J53+L53+N53+P53+R53+T53+V53+X53+Z53+AB53+AD53</f>
        <v>15</v>
      </c>
      <c r="D53" s="35">
        <f>E53</f>
        <v>15</v>
      </c>
      <c r="E53" s="35">
        <f>I53+K53+M53+O53+Q53+S53+U53+W53+Y53+AA53+AC53+AE53</f>
        <v>15</v>
      </c>
      <c r="F53" s="15">
        <f>E53/B53*100</f>
        <v>100</v>
      </c>
      <c r="G53" s="15">
        <f>E53/C53*100</f>
        <v>100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35">
        <v>0</v>
      </c>
      <c r="P53" s="35">
        <v>0</v>
      </c>
      <c r="Q53" s="35">
        <v>0</v>
      </c>
      <c r="R53" s="35">
        <v>0</v>
      </c>
      <c r="S53" s="35">
        <v>0</v>
      </c>
      <c r="T53" s="35">
        <v>0</v>
      </c>
      <c r="U53" s="35">
        <v>0</v>
      </c>
      <c r="V53" s="35">
        <v>0</v>
      </c>
      <c r="W53" s="35">
        <v>0</v>
      </c>
      <c r="X53" s="35">
        <v>0</v>
      </c>
      <c r="Y53" s="35">
        <v>0</v>
      </c>
      <c r="Z53" s="35">
        <v>0</v>
      </c>
      <c r="AA53" s="35">
        <v>0</v>
      </c>
      <c r="AB53" s="35">
        <v>0</v>
      </c>
      <c r="AC53" s="35">
        <v>0</v>
      </c>
      <c r="AD53" s="35">
        <v>15</v>
      </c>
      <c r="AE53" s="35">
        <v>15</v>
      </c>
      <c r="AF53" s="17"/>
    </row>
    <row r="54" spans="1:32" ht="16.5" x14ac:dyDescent="0.25">
      <c r="A54" s="22" t="s">
        <v>27</v>
      </c>
      <c r="B54" s="34">
        <f t="shared" si="53"/>
        <v>0</v>
      </c>
      <c r="C54" s="35">
        <f t="shared" ref="C54" si="54">H54+J54+L54+N54+P54+R54+T54+V54</f>
        <v>0</v>
      </c>
      <c r="D54" s="35">
        <v>0</v>
      </c>
      <c r="E54" s="35">
        <f t="shared" ref="E54" si="55">I54+K54+M54+O54+Q54+S54+U54+W54+Y54+AA54+AC54+AE54</f>
        <v>0</v>
      </c>
      <c r="F54" s="15">
        <v>0</v>
      </c>
      <c r="G54" s="15">
        <v>0</v>
      </c>
      <c r="H54" s="35">
        <v>0</v>
      </c>
      <c r="I54" s="35">
        <v>0</v>
      </c>
      <c r="J54" s="35">
        <v>0</v>
      </c>
      <c r="K54" s="35">
        <v>0</v>
      </c>
      <c r="L54" s="35">
        <v>0</v>
      </c>
      <c r="M54" s="35">
        <v>0</v>
      </c>
      <c r="N54" s="35">
        <v>0</v>
      </c>
      <c r="O54" s="35">
        <v>0</v>
      </c>
      <c r="P54" s="35">
        <v>0</v>
      </c>
      <c r="Q54" s="35">
        <v>0</v>
      </c>
      <c r="R54" s="35">
        <v>0</v>
      </c>
      <c r="S54" s="35">
        <v>0</v>
      </c>
      <c r="T54" s="35">
        <v>0</v>
      </c>
      <c r="U54" s="35">
        <v>0</v>
      </c>
      <c r="V54" s="35">
        <v>0</v>
      </c>
      <c r="W54" s="35">
        <v>0</v>
      </c>
      <c r="X54" s="35">
        <v>0</v>
      </c>
      <c r="Y54" s="35">
        <v>0</v>
      </c>
      <c r="Z54" s="35">
        <v>0</v>
      </c>
      <c r="AA54" s="35">
        <v>0</v>
      </c>
      <c r="AB54" s="35">
        <v>0</v>
      </c>
      <c r="AC54" s="35">
        <v>0</v>
      </c>
      <c r="AD54" s="35">
        <v>0</v>
      </c>
      <c r="AE54" s="35">
        <v>0</v>
      </c>
      <c r="AF54" s="17"/>
    </row>
    <row r="55" spans="1:32" s="48" customFormat="1" ht="141" customHeight="1" x14ac:dyDescent="0.25">
      <c r="A55" s="52" t="s">
        <v>40</v>
      </c>
      <c r="B55" s="45">
        <f>B56</f>
        <v>760</v>
      </c>
      <c r="C55" s="45">
        <f t="shared" ref="C55:E55" si="56">C56</f>
        <v>760</v>
      </c>
      <c r="D55" s="45">
        <f t="shared" si="56"/>
        <v>760</v>
      </c>
      <c r="E55" s="45">
        <f t="shared" si="56"/>
        <v>760</v>
      </c>
      <c r="F55" s="46">
        <f>E55/B55*100</f>
        <v>100</v>
      </c>
      <c r="G55" s="45">
        <f>E55/C55*100</f>
        <v>100</v>
      </c>
      <c r="H55" s="45">
        <f t="shared" ref="H55:AE55" si="57">H56</f>
        <v>0</v>
      </c>
      <c r="I55" s="45">
        <f t="shared" si="57"/>
        <v>0</v>
      </c>
      <c r="J55" s="45">
        <f t="shared" si="57"/>
        <v>0</v>
      </c>
      <c r="K55" s="45">
        <f t="shared" si="57"/>
        <v>0</v>
      </c>
      <c r="L55" s="45">
        <f t="shared" si="57"/>
        <v>0</v>
      </c>
      <c r="M55" s="45">
        <f t="shared" si="57"/>
        <v>0</v>
      </c>
      <c r="N55" s="45">
        <f t="shared" si="57"/>
        <v>0</v>
      </c>
      <c r="O55" s="45">
        <f t="shared" si="57"/>
        <v>0</v>
      </c>
      <c r="P55" s="45">
        <f t="shared" si="57"/>
        <v>0</v>
      </c>
      <c r="Q55" s="45">
        <f t="shared" si="57"/>
        <v>0</v>
      </c>
      <c r="R55" s="45">
        <f t="shared" si="57"/>
        <v>0</v>
      </c>
      <c r="S55" s="45">
        <f t="shared" si="57"/>
        <v>0</v>
      </c>
      <c r="T55" s="45">
        <f t="shared" si="57"/>
        <v>0</v>
      </c>
      <c r="U55" s="45">
        <f t="shared" si="57"/>
        <v>0</v>
      </c>
      <c r="V55" s="45">
        <f t="shared" si="57"/>
        <v>0</v>
      </c>
      <c r="W55" s="45">
        <f t="shared" si="57"/>
        <v>0</v>
      </c>
      <c r="X55" s="45">
        <f t="shared" si="57"/>
        <v>0</v>
      </c>
      <c r="Y55" s="45">
        <f t="shared" si="57"/>
        <v>0</v>
      </c>
      <c r="Z55" s="45">
        <f t="shared" si="57"/>
        <v>200</v>
      </c>
      <c r="AA55" s="45">
        <f t="shared" si="57"/>
        <v>0</v>
      </c>
      <c r="AB55" s="45">
        <f t="shared" si="57"/>
        <v>560</v>
      </c>
      <c r="AC55" s="45">
        <f t="shared" si="57"/>
        <v>0</v>
      </c>
      <c r="AD55" s="45">
        <f t="shared" si="57"/>
        <v>0</v>
      </c>
      <c r="AE55" s="45">
        <f t="shared" si="57"/>
        <v>760</v>
      </c>
      <c r="AF55" s="46" t="s">
        <v>65</v>
      </c>
    </row>
    <row r="56" spans="1:32" ht="16.5" x14ac:dyDescent="0.25">
      <c r="A56" s="17" t="s">
        <v>23</v>
      </c>
      <c r="B56" s="33">
        <f>B57+B58+B59+B60</f>
        <v>760</v>
      </c>
      <c r="C56" s="33">
        <f t="shared" ref="C56:E56" si="58">C57+C58+C59+C60</f>
        <v>760</v>
      </c>
      <c r="D56" s="33">
        <f t="shared" si="58"/>
        <v>760</v>
      </c>
      <c r="E56" s="33">
        <f t="shared" si="58"/>
        <v>760</v>
      </c>
      <c r="F56" s="13">
        <f>E56/B56*100</f>
        <v>100</v>
      </c>
      <c r="G56" s="13">
        <f>E56/C56*100</f>
        <v>100</v>
      </c>
      <c r="H56" s="33">
        <f>H57+H58+H59+H60</f>
        <v>0</v>
      </c>
      <c r="I56" s="33">
        <f t="shared" ref="I56:AD56" si="59">I57+I58+I59+I60</f>
        <v>0</v>
      </c>
      <c r="J56" s="33">
        <f t="shared" si="59"/>
        <v>0</v>
      </c>
      <c r="K56" s="33">
        <f t="shared" si="59"/>
        <v>0</v>
      </c>
      <c r="L56" s="33">
        <f t="shared" si="59"/>
        <v>0</v>
      </c>
      <c r="M56" s="33">
        <f t="shared" si="59"/>
        <v>0</v>
      </c>
      <c r="N56" s="33">
        <f t="shared" si="59"/>
        <v>0</v>
      </c>
      <c r="O56" s="33">
        <f t="shared" si="59"/>
        <v>0</v>
      </c>
      <c r="P56" s="33">
        <f t="shared" si="59"/>
        <v>0</v>
      </c>
      <c r="Q56" s="33">
        <f t="shared" si="59"/>
        <v>0</v>
      </c>
      <c r="R56" s="33">
        <f t="shared" si="59"/>
        <v>0</v>
      </c>
      <c r="S56" s="33">
        <f t="shared" si="59"/>
        <v>0</v>
      </c>
      <c r="T56" s="33">
        <f t="shared" si="59"/>
        <v>0</v>
      </c>
      <c r="U56" s="33">
        <f t="shared" si="59"/>
        <v>0</v>
      </c>
      <c r="V56" s="33">
        <f t="shared" si="59"/>
        <v>0</v>
      </c>
      <c r="W56" s="33">
        <f t="shared" si="59"/>
        <v>0</v>
      </c>
      <c r="X56" s="33">
        <f t="shared" si="59"/>
        <v>0</v>
      </c>
      <c r="Y56" s="33">
        <f t="shared" si="59"/>
        <v>0</v>
      </c>
      <c r="Z56" s="33">
        <f t="shared" si="59"/>
        <v>200</v>
      </c>
      <c r="AA56" s="33">
        <f t="shared" si="59"/>
        <v>0</v>
      </c>
      <c r="AB56" s="33">
        <f t="shared" si="59"/>
        <v>560</v>
      </c>
      <c r="AC56" s="33">
        <f t="shared" si="59"/>
        <v>0</v>
      </c>
      <c r="AD56" s="33">
        <f t="shared" si="59"/>
        <v>0</v>
      </c>
      <c r="AE56" s="10">
        <f>AE57+AE58+AE59+AE60</f>
        <v>760</v>
      </c>
      <c r="AF56" s="17"/>
    </row>
    <row r="57" spans="1:32" ht="16.5" x14ac:dyDescent="0.25">
      <c r="A57" s="22" t="s">
        <v>24</v>
      </c>
      <c r="B57" s="34">
        <f>H57+J57+L57+N57+P57+R57+T57+V57+X57+Z57+AB57+AD57</f>
        <v>0</v>
      </c>
      <c r="C57" s="35">
        <f>H57+J57+L57+N57+P57+R57+T57+V57</f>
        <v>0</v>
      </c>
      <c r="D57" s="35">
        <v>0</v>
      </c>
      <c r="E57" s="35">
        <f>I57+K57+M57+O57+Q57+S57+U57+W57+Y57+AA57+AC57+AE57</f>
        <v>0</v>
      </c>
      <c r="F57" s="15">
        <v>0</v>
      </c>
      <c r="G57" s="15">
        <v>0</v>
      </c>
      <c r="H57" s="35">
        <v>0</v>
      </c>
      <c r="I57" s="35">
        <v>0</v>
      </c>
      <c r="J57" s="35">
        <v>0</v>
      </c>
      <c r="K57" s="35">
        <v>0</v>
      </c>
      <c r="L57" s="35">
        <v>0</v>
      </c>
      <c r="M57" s="35">
        <v>0</v>
      </c>
      <c r="N57" s="35">
        <v>0</v>
      </c>
      <c r="O57" s="35">
        <v>0</v>
      </c>
      <c r="P57" s="35">
        <v>0</v>
      </c>
      <c r="Q57" s="35">
        <v>0</v>
      </c>
      <c r="R57" s="35">
        <v>0</v>
      </c>
      <c r="S57" s="35">
        <v>0</v>
      </c>
      <c r="T57" s="35">
        <v>0</v>
      </c>
      <c r="U57" s="35">
        <v>0</v>
      </c>
      <c r="V57" s="35">
        <v>0</v>
      </c>
      <c r="W57" s="35">
        <v>0</v>
      </c>
      <c r="X57" s="35">
        <v>0</v>
      </c>
      <c r="Y57" s="35">
        <v>0</v>
      </c>
      <c r="Z57" s="35">
        <v>0</v>
      </c>
      <c r="AA57" s="35">
        <v>0</v>
      </c>
      <c r="AB57" s="35">
        <v>0</v>
      </c>
      <c r="AC57" s="35">
        <v>0</v>
      </c>
      <c r="AD57" s="35">
        <v>0</v>
      </c>
      <c r="AE57" s="35">
        <v>0</v>
      </c>
      <c r="AF57" s="17"/>
    </row>
    <row r="58" spans="1:32" ht="16.5" x14ac:dyDescent="0.25">
      <c r="A58" s="22" t="s">
        <v>25</v>
      </c>
      <c r="B58" s="34">
        <f>H58+J58+L58+N58+P58+R58+T58+V58+X58+Z58+AB58+AD58</f>
        <v>300</v>
      </c>
      <c r="C58" s="35">
        <f>H58+J58+L58+N58+P58+R58+T58+V58+X58+Z58+AB58+AD58</f>
        <v>300</v>
      </c>
      <c r="D58" s="35">
        <v>300</v>
      </c>
      <c r="E58" s="35">
        <f>I58+K58+M58+O58+Q58+S58+U58+W58+Y58+AA58+AC58+AE58</f>
        <v>300</v>
      </c>
      <c r="F58" s="15">
        <f>E58/B58*100</f>
        <v>100</v>
      </c>
      <c r="G58" s="15">
        <f>E58/C58*100</f>
        <v>100</v>
      </c>
      <c r="H58" s="35">
        <v>0</v>
      </c>
      <c r="I58" s="35">
        <v>0</v>
      </c>
      <c r="J58" s="35">
        <v>0</v>
      </c>
      <c r="K58" s="35">
        <v>0</v>
      </c>
      <c r="L58" s="35">
        <v>0</v>
      </c>
      <c r="M58" s="35">
        <v>0</v>
      </c>
      <c r="N58" s="35">
        <v>0</v>
      </c>
      <c r="O58" s="35">
        <v>0</v>
      </c>
      <c r="P58" s="35">
        <v>0</v>
      </c>
      <c r="Q58" s="35">
        <v>0</v>
      </c>
      <c r="R58" s="35">
        <v>0</v>
      </c>
      <c r="S58" s="35">
        <v>0</v>
      </c>
      <c r="T58" s="35">
        <v>0</v>
      </c>
      <c r="U58" s="35">
        <v>0</v>
      </c>
      <c r="V58" s="35">
        <v>0</v>
      </c>
      <c r="W58" s="35">
        <v>0</v>
      </c>
      <c r="X58" s="35">
        <v>0</v>
      </c>
      <c r="Y58" s="35">
        <v>0</v>
      </c>
      <c r="Z58" s="35">
        <v>0</v>
      </c>
      <c r="AA58" s="35">
        <v>0</v>
      </c>
      <c r="AB58" s="35">
        <v>300</v>
      </c>
      <c r="AC58" s="35">
        <v>0</v>
      </c>
      <c r="AD58" s="35">
        <v>0</v>
      </c>
      <c r="AE58" s="35">
        <v>300</v>
      </c>
      <c r="AF58" s="17"/>
    </row>
    <row r="59" spans="1:32" ht="16.5" x14ac:dyDescent="0.25">
      <c r="A59" s="22" t="s">
        <v>26</v>
      </c>
      <c r="B59" s="34">
        <f>H59+J59+L59+N59+P59+R59+T59+V59+X59+Z59+AB59+AD59</f>
        <v>460</v>
      </c>
      <c r="C59" s="35">
        <f>H59+J59+L59+N59+P59+R59+T59+V59+X59+Z59+AB59+AD59</f>
        <v>460</v>
      </c>
      <c r="D59" s="35">
        <f>E59</f>
        <v>460</v>
      </c>
      <c r="E59" s="35">
        <f>I59+K59+M59+O59+Q59+S59+U59+W59+Y59+AA59+AC59+AE59</f>
        <v>460</v>
      </c>
      <c r="F59" s="15">
        <f>E59/B59*100</f>
        <v>100</v>
      </c>
      <c r="G59" s="15">
        <f>E59/C59*100</f>
        <v>100</v>
      </c>
      <c r="H59" s="35">
        <v>0</v>
      </c>
      <c r="I59" s="35">
        <v>0</v>
      </c>
      <c r="J59" s="35">
        <v>0</v>
      </c>
      <c r="K59" s="35">
        <v>0</v>
      </c>
      <c r="L59" s="35">
        <v>0</v>
      </c>
      <c r="M59" s="35">
        <v>0</v>
      </c>
      <c r="N59" s="35">
        <v>0</v>
      </c>
      <c r="O59" s="35">
        <v>0</v>
      </c>
      <c r="P59" s="35">
        <v>0</v>
      </c>
      <c r="Q59" s="35">
        <v>0</v>
      </c>
      <c r="R59" s="35">
        <v>0</v>
      </c>
      <c r="S59" s="35">
        <v>0</v>
      </c>
      <c r="T59" s="35">
        <v>0</v>
      </c>
      <c r="U59" s="35">
        <v>0</v>
      </c>
      <c r="V59" s="35">
        <v>0</v>
      </c>
      <c r="W59" s="35">
        <v>0</v>
      </c>
      <c r="X59" s="35">
        <v>0</v>
      </c>
      <c r="Y59" s="35">
        <v>0</v>
      </c>
      <c r="Z59" s="35">
        <v>200</v>
      </c>
      <c r="AA59" s="35">
        <v>0</v>
      </c>
      <c r="AB59" s="35">
        <v>260</v>
      </c>
      <c r="AC59" s="35">
        <v>0</v>
      </c>
      <c r="AD59" s="35">
        <v>0</v>
      </c>
      <c r="AE59" s="35">
        <v>460</v>
      </c>
      <c r="AF59" s="17"/>
    </row>
    <row r="60" spans="1:32" ht="16.5" x14ac:dyDescent="0.25">
      <c r="A60" s="22" t="s">
        <v>27</v>
      </c>
      <c r="B60" s="34">
        <f t="shared" ref="B60" si="60">H60+J60+L60+N60+P60+R60+T60+V60+X60+Z60+AB60+AD60</f>
        <v>0</v>
      </c>
      <c r="C60" s="35">
        <f t="shared" ref="C60" si="61">H60+J60+L60+N60+P60+R60+T60+V60</f>
        <v>0</v>
      </c>
      <c r="D60" s="35">
        <v>0</v>
      </c>
      <c r="E60" s="35">
        <f t="shared" ref="E60" si="62">I60+K60+M60+O60+Q60+S60+U60+W60+Y60+AA60+AC60+AE60</f>
        <v>0</v>
      </c>
      <c r="F60" s="15">
        <v>0</v>
      </c>
      <c r="G60" s="15">
        <v>0</v>
      </c>
      <c r="H60" s="35">
        <v>0</v>
      </c>
      <c r="I60" s="35">
        <v>0</v>
      </c>
      <c r="J60" s="35">
        <v>0</v>
      </c>
      <c r="K60" s="35">
        <v>0</v>
      </c>
      <c r="L60" s="35">
        <v>0</v>
      </c>
      <c r="M60" s="35">
        <v>0</v>
      </c>
      <c r="N60" s="35">
        <v>0</v>
      </c>
      <c r="O60" s="35">
        <v>0</v>
      </c>
      <c r="P60" s="35">
        <v>0</v>
      </c>
      <c r="Q60" s="35">
        <v>0</v>
      </c>
      <c r="R60" s="35">
        <v>0</v>
      </c>
      <c r="S60" s="35">
        <v>0</v>
      </c>
      <c r="T60" s="35">
        <v>0</v>
      </c>
      <c r="U60" s="35">
        <v>0</v>
      </c>
      <c r="V60" s="35">
        <v>0</v>
      </c>
      <c r="W60" s="35">
        <v>0</v>
      </c>
      <c r="X60" s="35">
        <v>0</v>
      </c>
      <c r="Y60" s="35">
        <v>0</v>
      </c>
      <c r="Z60" s="35">
        <v>0</v>
      </c>
      <c r="AA60" s="35">
        <v>0</v>
      </c>
      <c r="AB60" s="35">
        <v>0</v>
      </c>
      <c r="AC60" s="35">
        <v>0</v>
      </c>
      <c r="AD60" s="35">
        <v>0</v>
      </c>
      <c r="AE60" s="35">
        <v>0</v>
      </c>
      <c r="AF60" s="17"/>
    </row>
    <row r="61" spans="1:32" s="48" customFormat="1" ht="122.25" customHeight="1" x14ac:dyDescent="0.25">
      <c r="A61" s="52" t="s">
        <v>41</v>
      </c>
      <c r="B61" s="45">
        <f>B62</f>
        <v>1520.7</v>
      </c>
      <c r="C61" s="45">
        <f t="shared" ref="C61:E61" si="63">C62</f>
        <v>1520.7</v>
      </c>
      <c r="D61" s="45">
        <f t="shared" si="63"/>
        <v>1520.7</v>
      </c>
      <c r="E61" s="45">
        <f t="shared" si="63"/>
        <v>1520.7</v>
      </c>
      <c r="F61" s="46">
        <f>E61/B61*100</f>
        <v>100</v>
      </c>
      <c r="G61" s="45">
        <f>E61/C61*100</f>
        <v>100</v>
      </c>
      <c r="H61" s="45">
        <f t="shared" ref="H61:AE61" si="64">H62</f>
        <v>0</v>
      </c>
      <c r="I61" s="45">
        <f t="shared" si="64"/>
        <v>0</v>
      </c>
      <c r="J61" s="45">
        <f t="shared" si="64"/>
        <v>0</v>
      </c>
      <c r="K61" s="45">
        <f t="shared" si="64"/>
        <v>0</v>
      </c>
      <c r="L61" s="45">
        <f t="shared" si="64"/>
        <v>0</v>
      </c>
      <c r="M61" s="45">
        <f t="shared" si="64"/>
        <v>0</v>
      </c>
      <c r="N61" s="45">
        <f t="shared" si="64"/>
        <v>0</v>
      </c>
      <c r="O61" s="45">
        <f t="shared" si="64"/>
        <v>0</v>
      </c>
      <c r="P61" s="45">
        <f t="shared" si="64"/>
        <v>0</v>
      </c>
      <c r="Q61" s="45">
        <f t="shared" si="64"/>
        <v>0</v>
      </c>
      <c r="R61" s="45">
        <f t="shared" si="64"/>
        <v>0</v>
      </c>
      <c r="S61" s="45">
        <f t="shared" si="64"/>
        <v>0</v>
      </c>
      <c r="T61" s="45">
        <f t="shared" si="64"/>
        <v>0</v>
      </c>
      <c r="U61" s="45">
        <f t="shared" si="64"/>
        <v>0</v>
      </c>
      <c r="V61" s="45">
        <f t="shared" si="64"/>
        <v>0</v>
      </c>
      <c r="W61" s="45">
        <f t="shared" si="64"/>
        <v>0</v>
      </c>
      <c r="X61" s="45">
        <f t="shared" si="64"/>
        <v>0</v>
      </c>
      <c r="Y61" s="45">
        <f t="shared" si="64"/>
        <v>0</v>
      </c>
      <c r="Z61" s="45">
        <f t="shared" si="64"/>
        <v>600</v>
      </c>
      <c r="AA61" s="45">
        <f t="shared" si="64"/>
        <v>0</v>
      </c>
      <c r="AB61" s="45">
        <f t="shared" si="64"/>
        <v>920.7</v>
      </c>
      <c r="AC61" s="45">
        <f t="shared" si="64"/>
        <v>0</v>
      </c>
      <c r="AD61" s="45">
        <f t="shared" si="64"/>
        <v>0</v>
      </c>
      <c r="AE61" s="45">
        <f t="shared" si="64"/>
        <v>1520.7</v>
      </c>
      <c r="AF61" s="46" t="s">
        <v>73</v>
      </c>
    </row>
    <row r="62" spans="1:32" ht="16.5" x14ac:dyDescent="0.25">
      <c r="A62" s="17" t="s">
        <v>23</v>
      </c>
      <c r="B62" s="33">
        <f>B63+B64+B65+B66</f>
        <v>1520.7</v>
      </c>
      <c r="C62" s="33">
        <f t="shared" ref="C62:E62" si="65">C63+C64+C65+C66</f>
        <v>1520.7</v>
      </c>
      <c r="D62" s="33">
        <f t="shared" si="65"/>
        <v>1520.7</v>
      </c>
      <c r="E62" s="33">
        <f t="shared" si="65"/>
        <v>1520.7</v>
      </c>
      <c r="F62" s="13">
        <f>E62/B62*100</f>
        <v>100</v>
      </c>
      <c r="G62" s="13">
        <f>E62/C62*100</f>
        <v>100</v>
      </c>
      <c r="H62" s="33">
        <f>H63+H64+H65+H66</f>
        <v>0</v>
      </c>
      <c r="I62" s="33">
        <f t="shared" ref="I62:AD62" si="66">I63+I64+I65+I66</f>
        <v>0</v>
      </c>
      <c r="J62" s="33">
        <f t="shared" si="66"/>
        <v>0</v>
      </c>
      <c r="K62" s="33">
        <f t="shared" si="66"/>
        <v>0</v>
      </c>
      <c r="L62" s="33">
        <f t="shared" si="66"/>
        <v>0</v>
      </c>
      <c r="M62" s="33">
        <f t="shared" si="66"/>
        <v>0</v>
      </c>
      <c r="N62" s="33">
        <f t="shared" si="66"/>
        <v>0</v>
      </c>
      <c r="O62" s="33">
        <f t="shared" si="66"/>
        <v>0</v>
      </c>
      <c r="P62" s="33">
        <f t="shared" si="66"/>
        <v>0</v>
      </c>
      <c r="Q62" s="33">
        <f t="shared" si="66"/>
        <v>0</v>
      </c>
      <c r="R62" s="33">
        <f t="shared" si="66"/>
        <v>0</v>
      </c>
      <c r="S62" s="33">
        <f t="shared" si="66"/>
        <v>0</v>
      </c>
      <c r="T62" s="33">
        <f t="shared" si="66"/>
        <v>0</v>
      </c>
      <c r="U62" s="33">
        <f t="shared" si="66"/>
        <v>0</v>
      </c>
      <c r="V62" s="33">
        <f t="shared" si="66"/>
        <v>0</v>
      </c>
      <c r="W62" s="33">
        <f t="shared" si="66"/>
        <v>0</v>
      </c>
      <c r="X62" s="33">
        <f t="shared" si="66"/>
        <v>0</v>
      </c>
      <c r="Y62" s="33">
        <f t="shared" si="66"/>
        <v>0</v>
      </c>
      <c r="Z62" s="33">
        <f t="shared" si="66"/>
        <v>600</v>
      </c>
      <c r="AA62" s="33">
        <f t="shared" si="66"/>
        <v>0</v>
      </c>
      <c r="AB62" s="33">
        <f t="shared" si="66"/>
        <v>920.7</v>
      </c>
      <c r="AC62" s="33">
        <f t="shared" si="66"/>
        <v>0</v>
      </c>
      <c r="AD62" s="33">
        <f t="shared" si="66"/>
        <v>0</v>
      </c>
      <c r="AE62" s="10">
        <f>AE63+AE64+AE65+AE66</f>
        <v>1520.7</v>
      </c>
      <c r="AF62" s="17"/>
    </row>
    <row r="63" spans="1:32" ht="16.5" x14ac:dyDescent="0.25">
      <c r="A63" s="22" t="s">
        <v>24</v>
      </c>
      <c r="B63" s="34">
        <f>H63+J63+L63+N63+P63+R63+T63+V63+X63+Z63+AB63+AD63</f>
        <v>0</v>
      </c>
      <c r="C63" s="35">
        <f>H63+J63+L63+N63+P63+R63+T63+V63</f>
        <v>0</v>
      </c>
      <c r="D63" s="35">
        <v>0</v>
      </c>
      <c r="E63" s="35">
        <f>I63+K63+M63+O63+Q63+S63+U63+W63+Y63+AA63+AC63+AE63</f>
        <v>0</v>
      </c>
      <c r="F63" s="15">
        <v>0</v>
      </c>
      <c r="G63" s="1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35">
        <v>0</v>
      </c>
      <c r="O63" s="35">
        <v>0</v>
      </c>
      <c r="P63" s="35">
        <v>0</v>
      </c>
      <c r="Q63" s="35">
        <v>0</v>
      </c>
      <c r="R63" s="35">
        <v>0</v>
      </c>
      <c r="S63" s="35">
        <v>0</v>
      </c>
      <c r="T63" s="35">
        <v>0</v>
      </c>
      <c r="U63" s="35">
        <v>0</v>
      </c>
      <c r="V63" s="35">
        <v>0</v>
      </c>
      <c r="W63" s="35">
        <v>0</v>
      </c>
      <c r="X63" s="35">
        <v>0</v>
      </c>
      <c r="Y63" s="35">
        <v>0</v>
      </c>
      <c r="Z63" s="35">
        <v>0</v>
      </c>
      <c r="AA63" s="35">
        <v>0</v>
      </c>
      <c r="AB63" s="35">
        <v>0</v>
      </c>
      <c r="AC63" s="35">
        <v>0</v>
      </c>
      <c r="AD63" s="35">
        <v>0</v>
      </c>
      <c r="AE63" s="35">
        <v>0</v>
      </c>
      <c r="AF63" s="17"/>
    </row>
    <row r="64" spans="1:32" ht="16.5" x14ac:dyDescent="0.25">
      <c r="A64" s="22" t="s">
        <v>25</v>
      </c>
      <c r="B64" s="34">
        <f>H64+J64+L64+N64+P64+R64+T64+V64+X64+Z64+AB64+AD64</f>
        <v>285.7</v>
      </c>
      <c r="C64" s="35">
        <f>H64+J64+L64+N64+P64+R64+T64+V64+X64+Z64+AB64</f>
        <v>285.7</v>
      </c>
      <c r="D64" s="35">
        <v>285.7</v>
      </c>
      <c r="E64" s="35">
        <f t="shared" ref="E64" si="67">I64+K64+M64+O64+Q64+S64+U64+W64+Y64+AA64+AC64+AE64</f>
        <v>285.7</v>
      </c>
      <c r="F64" s="15">
        <f>E64/B64*100</f>
        <v>100</v>
      </c>
      <c r="G64" s="15">
        <f>E64/C64*100</f>
        <v>100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35">
        <v>0</v>
      </c>
      <c r="O64" s="35">
        <v>0</v>
      </c>
      <c r="P64" s="35">
        <v>0</v>
      </c>
      <c r="Q64" s="35">
        <v>0</v>
      </c>
      <c r="R64" s="35">
        <v>0</v>
      </c>
      <c r="S64" s="35">
        <v>0</v>
      </c>
      <c r="T64" s="35">
        <v>0</v>
      </c>
      <c r="U64" s="35">
        <v>0</v>
      </c>
      <c r="V64" s="35">
        <v>0</v>
      </c>
      <c r="W64" s="35">
        <v>0</v>
      </c>
      <c r="X64" s="35">
        <v>0</v>
      </c>
      <c r="Y64" s="35">
        <v>0</v>
      </c>
      <c r="Z64" s="35">
        <v>0</v>
      </c>
      <c r="AA64" s="35">
        <v>0</v>
      </c>
      <c r="AB64" s="35">
        <v>285.7</v>
      </c>
      <c r="AC64" s="35">
        <v>0</v>
      </c>
      <c r="AD64" s="35">
        <v>0</v>
      </c>
      <c r="AE64" s="35">
        <v>285.7</v>
      </c>
      <c r="AF64" s="17"/>
    </row>
    <row r="65" spans="1:32" ht="16.5" x14ac:dyDescent="0.25">
      <c r="A65" s="22" t="s">
        <v>26</v>
      </c>
      <c r="B65" s="34">
        <f>H65+J65+L65+N65+P65+R65+T65+V65+X65+Z65+AB65+AD65</f>
        <v>1235</v>
      </c>
      <c r="C65" s="35">
        <f>H65+J65+L65+N65+P65+R65+T65+V65+X65+Z65+AB65+AD65</f>
        <v>1235</v>
      </c>
      <c r="D65" s="35">
        <f>E65</f>
        <v>1235</v>
      </c>
      <c r="E65" s="35">
        <f>I65+K65+M65+O65+Q65+S65+U65+W65+Y65+AA65+AC65+AE65</f>
        <v>1235</v>
      </c>
      <c r="F65" s="15">
        <f>E65/B65*100</f>
        <v>100</v>
      </c>
      <c r="G65" s="15">
        <f>E65/C65*100</f>
        <v>100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35">
        <v>0</v>
      </c>
      <c r="P65" s="35">
        <v>0</v>
      </c>
      <c r="Q65" s="35">
        <v>0</v>
      </c>
      <c r="R65" s="35">
        <v>0</v>
      </c>
      <c r="S65" s="35">
        <v>0</v>
      </c>
      <c r="T65" s="35">
        <v>0</v>
      </c>
      <c r="U65" s="35">
        <v>0</v>
      </c>
      <c r="V65" s="35">
        <v>0</v>
      </c>
      <c r="W65" s="35">
        <v>0</v>
      </c>
      <c r="X65" s="35">
        <v>0</v>
      </c>
      <c r="Y65" s="35">
        <v>0</v>
      </c>
      <c r="Z65" s="35">
        <v>600</v>
      </c>
      <c r="AA65" s="35">
        <v>0</v>
      </c>
      <c r="AB65" s="35">
        <v>635</v>
      </c>
      <c r="AC65" s="35">
        <v>0</v>
      </c>
      <c r="AD65" s="35">
        <v>0</v>
      </c>
      <c r="AE65" s="35">
        <v>1235</v>
      </c>
      <c r="AF65" s="17"/>
    </row>
    <row r="66" spans="1:32" ht="16.5" x14ac:dyDescent="0.25">
      <c r="A66" s="22" t="s">
        <v>27</v>
      </c>
      <c r="B66" s="34">
        <f t="shared" ref="B66" si="68">H66+J66+L66+N66+P66+R66+T66+V66+X66+Z66+AB66+AD66</f>
        <v>0</v>
      </c>
      <c r="C66" s="35">
        <f t="shared" ref="C66" si="69">H66+J66+L66+N66+P66+R66+T66+V66</f>
        <v>0</v>
      </c>
      <c r="D66" s="35">
        <v>0</v>
      </c>
      <c r="E66" s="35">
        <f t="shared" ref="E66" si="70">I66+K66+M66+O66+Q66+S66+U66+W66+Y66+AA66+AC66+AE66</f>
        <v>0</v>
      </c>
      <c r="F66" s="15">
        <v>0</v>
      </c>
      <c r="G66" s="1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35">
        <v>0</v>
      </c>
      <c r="P66" s="35">
        <v>0</v>
      </c>
      <c r="Q66" s="35">
        <v>0</v>
      </c>
      <c r="R66" s="35">
        <v>0</v>
      </c>
      <c r="S66" s="35">
        <v>0</v>
      </c>
      <c r="T66" s="35">
        <v>0</v>
      </c>
      <c r="U66" s="35">
        <v>0</v>
      </c>
      <c r="V66" s="35">
        <v>0</v>
      </c>
      <c r="W66" s="35">
        <v>0</v>
      </c>
      <c r="X66" s="35">
        <v>0</v>
      </c>
      <c r="Y66" s="35">
        <v>0</v>
      </c>
      <c r="Z66" s="35">
        <v>0</v>
      </c>
      <c r="AA66" s="35">
        <v>0</v>
      </c>
      <c r="AB66" s="35">
        <v>0</v>
      </c>
      <c r="AC66" s="35">
        <v>0</v>
      </c>
      <c r="AD66" s="35">
        <v>0</v>
      </c>
      <c r="AE66" s="35">
        <v>0</v>
      </c>
      <c r="AF66" s="17"/>
    </row>
    <row r="67" spans="1:32" s="48" customFormat="1" ht="96" customHeight="1" x14ac:dyDescent="0.25">
      <c r="A67" s="52" t="s">
        <v>42</v>
      </c>
      <c r="B67" s="45">
        <f>B68</f>
        <v>800</v>
      </c>
      <c r="C67" s="45">
        <f t="shared" ref="C67:E67" si="71">C68</f>
        <v>800</v>
      </c>
      <c r="D67" s="45">
        <f t="shared" si="71"/>
        <v>800</v>
      </c>
      <c r="E67" s="45">
        <f t="shared" si="71"/>
        <v>800</v>
      </c>
      <c r="F67" s="46">
        <f>E67/B67*100</f>
        <v>100</v>
      </c>
      <c r="G67" s="45">
        <f>E67/C67*100</f>
        <v>100</v>
      </c>
      <c r="H67" s="45">
        <f t="shared" ref="H67:AE67" si="72">H68</f>
        <v>0</v>
      </c>
      <c r="I67" s="45">
        <f t="shared" si="72"/>
        <v>0</v>
      </c>
      <c r="J67" s="45">
        <f t="shared" si="72"/>
        <v>0</v>
      </c>
      <c r="K67" s="45">
        <f t="shared" si="72"/>
        <v>0</v>
      </c>
      <c r="L67" s="45">
        <f t="shared" si="72"/>
        <v>0</v>
      </c>
      <c r="M67" s="45">
        <f t="shared" si="72"/>
        <v>0</v>
      </c>
      <c r="N67" s="45">
        <f t="shared" si="72"/>
        <v>0</v>
      </c>
      <c r="O67" s="45">
        <f t="shared" si="72"/>
        <v>0</v>
      </c>
      <c r="P67" s="45">
        <f t="shared" si="72"/>
        <v>0</v>
      </c>
      <c r="Q67" s="45">
        <f t="shared" si="72"/>
        <v>0</v>
      </c>
      <c r="R67" s="45">
        <f t="shared" si="72"/>
        <v>0</v>
      </c>
      <c r="S67" s="45">
        <f t="shared" si="72"/>
        <v>0</v>
      </c>
      <c r="T67" s="45">
        <f t="shared" si="72"/>
        <v>0</v>
      </c>
      <c r="U67" s="45">
        <f t="shared" si="72"/>
        <v>0</v>
      </c>
      <c r="V67" s="45">
        <f t="shared" si="72"/>
        <v>0</v>
      </c>
      <c r="W67" s="45">
        <f t="shared" si="72"/>
        <v>0</v>
      </c>
      <c r="X67" s="45">
        <f t="shared" si="72"/>
        <v>0</v>
      </c>
      <c r="Y67" s="45">
        <f t="shared" si="72"/>
        <v>0</v>
      </c>
      <c r="Z67" s="45">
        <f t="shared" si="72"/>
        <v>200</v>
      </c>
      <c r="AA67" s="45">
        <f t="shared" si="72"/>
        <v>0</v>
      </c>
      <c r="AB67" s="45">
        <f t="shared" si="72"/>
        <v>600</v>
      </c>
      <c r="AC67" s="45">
        <f t="shared" si="72"/>
        <v>0</v>
      </c>
      <c r="AD67" s="45">
        <f t="shared" si="72"/>
        <v>0</v>
      </c>
      <c r="AE67" s="45">
        <f t="shared" si="72"/>
        <v>800</v>
      </c>
      <c r="AF67" s="46" t="s">
        <v>66</v>
      </c>
    </row>
    <row r="68" spans="1:32" ht="16.5" x14ac:dyDescent="0.25">
      <c r="A68" s="17" t="s">
        <v>23</v>
      </c>
      <c r="B68" s="33">
        <f>B69+B70+B71+B72</f>
        <v>800</v>
      </c>
      <c r="C68" s="33">
        <f t="shared" ref="C68:E68" si="73">C69+C70+C71+C72</f>
        <v>800</v>
      </c>
      <c r="D68" s="33">
        <f t="shared" si="73"/>
        <v>800</v>
      </c>
      <c r="E68" s="33">
        <f t="shared" si="73"/>
        <v>800</v>
      </c>
      <c r="F68" s="13">
        <f>E68/B68*100</f>
        <v>100</v>
      </c>
      <c r="G68" s="13">
        <f>E68/C68*100</f>
        <v>100</v>
      </c>
      <c r="H68" s="33">
        <f>H69+H70+H71+H72</f>
        <v>0</v>
      </c>
      <c r="I68" s="33">
        <f t="shared" ref="I68:AD68" si="74">I69+I70+I71+I72</f>
        <v>0</v>
      </c>
      <c r="J68" s="33">
        <f t="shared" si="74"/>
        <v>0</v>
      </c>
      <c r="K68" s="33">
        <f t="shared" si="74"/>
        <v>0</v>
      </c>
      <c r="L68" s="33">
        <f t="shared" si="74"/>
        <v>0</v>
      </c>
      <c r="M68" s="33">
        <f t="shared" si="74"/>
        <v>0</v>
      </c>
      <c r="N68" s="33">
        <f t="shared" si="74"/>
        <v>0</v>
      </c>
      <c r="O68" s="33">
        <f t="shared" si="74"/>
        <v>0</v>
      </c>
      <c r="P68" s="33">
        <f t="shared" si="74"/>
        <v>0</v>
      </c>
      <c r="Q68" s="33">
        <f t="shared" si="74"/>
        <v>0</v>
      </c>
      <c r="R68" s="33">
        <f t="shared" si="74"/>
        <v>0</v>
      </c>
      <c r="S68" s="33">
        <f t="shared" si="74"/>
        <v>0</v>
      </c>
      <c r="T68" s="33">
        <f t="shared" si="74"/>
        <v>0</v>
      </c>
      <c r="U68" s="33">
        <f t="shared" si="74"/>
        <v>0</v>
      </c>
      <c r="V68" s="33">
        <f t="shared" si="74"/>
        <v>0</v>
      </c>
      <c r="W68" s="33">
        <f t="shared" si="74"/>
        <v>0</v>
      </c>
      <c r="X68" s="33">
        <f t="shared" si="74"/>
        <v>0</v>
      </c>
      <c r="Y68" s="33">
        <f t="shared" si="74"/>
        <v>0</v>
      </c>
      <c r="Z68" s="33">
        <f t="shared" si="74"/>
        <v>200</v>
      </c>
      <c r="AA68" s="33">
        <f t="shared" si="74"/>
        <v>0</v>
      </c>
      <c r="AB68" s="33">
        <f t="shared" si="74"/>
        <v>600</v>
      </c>
      <c r="AC68" s="33">
        <f t="shared" si="74"/>
        <v>0</v>
      </c>
      <c r="AD68" s="33">
        <f t="shared" si="74"/>
        <v>0</v>
      </c>
      <c r="AE68" s="10">
        <f>AE69+AE70+AE71+AE72</f>
        <v>800</v>
      </c>
      <c r="AF68" s="17"/>
    </row>
    <row r="69" spans="1:32" ht="16.5" x14ac:dyDescent="0.25">
      <c r="A69" s="22" t="s">
        <v>24</v>
      </c>
      <c r="B69" s="34">
        <f>H69+J69+L69+N69+P69+R69+T69+V69+X69+Z69+AB69+AD69</f>
        <v>0</v>
      </c>
      <c r="C69" s="35">
        <f>H69+J69+L69+N69+P69+R69+T69+V69</f>
        <v>0</v>
      </c>
      <c r="D69" s="35">
        <v>0</v>
      </c>
      <c r="E69" s="35">
        <f>I69+K69+M69+O69+Q69+S69+U69+W69+Y69+AA69+AC69+AE69</f>
        <v>0</v>
      </c>
      <c r="F69" s="15">
        <v>0</v>
      </c>
      <c r="G69" s="1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35">
        <v>0</v>
      </c>
      <c r="P69" s="35">
        <v>0</v>
      </c>
      <c r="Q69" s="35">
        <v>0</v>
      </c>
      <c r="R69" s="35">
        <v>0</v>
      </c>
      <c r="S69" s="35">
        <v>0</v>
      </c>
      <c r="T69" s="35">
        <v>0</v>
      </c>
      <c r="U69" s="35">
        <v>0</v>
      </c>
      <c r="V69" s="35">
        <v>0</v>
      </c>
      <c r="W69" s="35">
        <v>0</v>
      </c>
      <c r="X69" s="35">
        <v>0</v>
      </c>
      <c r="Y69" s="35">
        <v>0</v>
      </c>
      <c r="Z69" s="35">
        <v>0</v>
      </c>
      <c r="AA69" s="35">
        <v>0</v>
      </c>
      <c r="AB69" s="35">
        <v>0</v>
      </c>
      <c r="AC69" s="35">
        <v>0</v>
      </c>
      <c r="AD69" s="35">
        <v>0</v>
      </c>
      <c r="AE69" s="35">
        <v>0</v>
      </c>
      <c r="AF69" s="17"/>
    </row>
    <row r="70" spans="1:32" ht="16.5" x14ac:dyDescent="0.25">
      <c r="A70" s="22" t="s">
        <v>25</v>
      </c>
      <c r="B70" s="34">
        <f>H70+J70+L70+N70+P70+R70+T70+V70+X70+Z70+AB70+AD70</f>
        <v>350</v>
      </c>
      <c r="C70" s="35">
        <f>H70+J70+L70+N70+P70+R70+T70+V70+X70+Z70+AB70</f>
        <v>350</v>
      </c>
      <c r="D70" s="35">
        <v>350</v>
      </c>
      <c r="E70" s="35">
        <f t="shared" ref="E70" si="75">I70+K70+M70+O70+Q70+S70+U70+W70+Y70+AA70+AC70+AE70</f>
        <v>350</v>
      </c>
      <c r="F70" s="15">
        <f>E70/B70*100</f>
        <v>100</v>
      </c>
      <c r="G70" s="15">
        <f>E70/C70*100</f>
        <v>100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35">
        <v>0</v>
      </c>
      <c r="P70" s="35">
        <v>0</v>
      </c>
      <c r="Q70" s="35">
        <v>0</v>
      </c>
      <c r="R70" s="35">
        <v>0</v>
      </c>
      <c r="S70" s="35">
        <v>0</v>
      </c>
      <c r="T70" s="35">
        <v>0</v>
      </c>
      <c r="U70" s="35">
        <v>0</v>
      </c>
      <c r="V70" s="35">
        <v>0</v>
      </c>
      <c r="W70" s="35">
        <v>0</v>
      </c>
      <c r="X70" s="35">
        <v>0</v>
      </c>
      <c r="Y70" s="35">
        <v>0</v>
      </c>
      <c r="Z70" s="35">
        <v>0</v>
      </c>
      <c r="AA70" s="35">
        <v>0</v>
      </c>
      <c r="AB70" s="35">
        <v>350</v>
      </c>
      <c r="AC70" s="35">
        <v>0</v>
      </c>
      <c r="AD70" s="35">
        <v>0</v>
      </c>
      <c r="AE70" s="35">
        <v>350</v>
      </c>
      <c r="AF70" s="17"/>
    </row>
    <row r="71" spans="1:32" ht="16.5" x14ac:dyDescent="0.25">
      <c r="A71" s="22" t="s">
        <v>26</v>
      </c>
      <c r="B71" s="34">
        <f t="shared" ref="B71:B72" si="76">H71+J71+L71+N71+P71+R71+T71+V71+X71+Z71+AB71+AD71</f>
        <v>450</v>
      </c>
      <c r="C71" s="35">
        <f>H71+J71+L71+N71+P71+R71+T71+V71+X71+Z71+AB71+AD71</f>
        <v>450</v>
      </c>
      <c r="D71" s="35">
        <f>E71</f>
        <v>450</v>
      </c>
      <c r="E71" s="35">
        <f>I71+K71+M71+O71+Q71+S71+U71+W71+Y71+AA71+AC71+AE71</f>
        <v>450</v>
      </c>
      <c r="F71" s="15">
        <f>E71/B71*100</f>
        <v>100</v>
      </c>
      <c r="G71" s="15">
        <f>E71/C71*100</f>
        <v>100</v>
      </c>
      <c r="H71" s="35">
        <v>0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35">
        <v>0</v>
      </c>
      <c r="P71" s="35">
        <v>0</v>
      </c>
      <c r="Q71" s="35">
        <v>0</v>
      </c>
      <c r="R71" s="35">
        <v>0</v>
      </c>
      <c r="S71" s="35">
        <v>0</v>
      </c>
      <c r="T71" s="35">
        <v>0</v>
      </c>
      <c r="U71" s="35">
        <v>0</v>
      </c>
      <c r="V71" s="35">
        <v>0</v>
      </c>
      <c r="W71" s="35">
        <v>0</v>
      </c>
      <c r="X71" s="35">
        <v>0</v>
      </c>
      <c r="Y71" s="35">
        <v>0</v>
      </c>
      <c r="Z71" s="35">
        <v>200</v>
      </c>
      <c r="AA71" s="35">
        <v>0</v>
      </c>
      <c r="AB71" s="35">
        <v>250</v>
      </c>
      <c r="AC71" s="35">
        <v>0</v>
      </c>
      <c r="AD71" s="35">
        <v>0</v>
      </c>
      <c r="AE71" s="35">
        <v>450</v>
      </c>
      <c r="AF71" s="17"/>
    </row>
    <row r="72" spans="1:32" ht="16.5" x14ac:dyDescent="0.25">
      <c r="A72" s="22" t="s">
        <v>27</v>
      </c>
      <c r="B72" s="34">
        <f t="shared" si="76"/>
        <v>0</v>
      </c>
      <c r="C72" s="35">
        <f t="shared" ref="C72" si="77">H72+J72+L72+N72+P72+R72+T72+V72</f>
        <v>0</v>
      </c>
      <c r="D72" s="35">
        <v>0</v>
      </c>
      <c r="E72" s="35">
        <f t="shared" ref="E72" si="78">I72+K72+M72+O72+Q72+S72+U72+W72+Y72+AA72+AC72+AE72</f>
        <v>0</v>
      </c>
      <c r="F72" s="15">
        <v>0</v>
      </c>
      <c r="G72" s="15">
        <v>0</v>
      </c>
      <c r="H72" s="35">
        <v>0</v>
      </c>
      <c r="I72" s="35">
        <v>0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35">
        <v>0</v>
      </c>
      <c r="P72" s="35">
        <v>0</v>
      </c>
      <c r="Q72" s="35">
        <v>0</v>
      </c>
      <c r="R72" s="35">
        <v>0</v>
      </c>
      <c r="S72" s="35">
        <v>0</v>
      </c>
      <c r="T72" s="35">
        <v>0</v>
      </c>
      <c r="U72" s="35">
        <v>0</v>
      </c>
      <c r="V72" s="35">
        <v>0</v>
      </c>
      <c r="W72" s="35">
        <v>0</v>
      </c>
      <c r="X72" s="35">
        <v>0</v>
      </c>
      <c r="Y72" s="35">
        <v>0</v>
      </c>
      <c r="Z72" s="35">
        <v>0</v>
      </c>
      <c r="AA72" s="35">
        <v>0</v>
      </c>
      <c r="AB72" s="35">
        <v>0</v>
      </c>
      <c r="AC72" s="35">
        <v>0</v>
      </c>
      <c r="AD72" s="35">
        <v>0</v>
      </c>
      <c r="AE72" s="35">
        <v>0</v>
      </c>
      <c r="AF72" s="17"/>
    </row>
    <row r="73" spans="1:32" s="48" customFormat="1" ht="65.25" customHeight="1" x14ac:dyDescent="0.25">
      <c r="A73" s="52" t="s">
        <v>43</v>
      </c>
      <c r="B73" s="45">
        <f>B74</f>
        <v>913.2</v>
      </c>
      <c r="C73" s="45">
        <f t="shared" ref="C73:E73" si="79">C74</f>
        <v>913.2</v>
      </c>
      <c r="D73" s="45">
        <f t="shared" si="79"/>
        <v>897.08124999999995</v>
      </c>
      <c r="E73" s="45">
        <f t="shared" si="79"/>
        <v>897.08124999999995</v>
      </c>
      <c r="F73" s="46">
        <f>E73/B73*100</f>
        <v>98.234915681121322</v>
      </c>
      <c r="G73" s="45">
        <f>E73/C73*100</f>
        <v>98.234915681121322</v>
      </c>
      <c r="H73" s="45">
        <f t="shared" ref="H73:AD73" si="80">H74</f>
        <v>0</v>
      </c>
      <c r="I73" s="45">
        <f t="shared" si="80"/>
        <v>0</v>
      </c>
      <c r="J73" s="45">
        <f t="shared" si="80"/>
        <v>0</v>
      </c>
      <c r="K73" s="45">
        <f t="shared" si="80"/>
        <v>0</v>
      </c>
      <c r="L73" s="45">
        <f t="shared" si="80"/>
        <v>0</v>
      </c>
      <c r="M73" s="45">
        <f t="shared" si="80"/>
        <v>0</v>
      </c>
      <c r="N73" s="45">
        <f t="shared" si="80"/>
        <v>0</v>
      </c>
      <c r="O73" s="45">
        <f t="shared" si="80"/>
        <v>0</v>
      </c>
      <c r="P73" s="45">
        <f t="shared" si="80"/>
        <v>0</v>
      </c>
      <c r="Q73" s="45">
        <f t="shared" si="80"/>
        <v>0</v>
      </c>
      <c r="R73" s="45">
        <f t="shared" si="80"/>
        <v>0</v>
      </c>
      <c r="S73" s="45">
        <f t="shared" si="80"/>
        <v>0</v>
      </c>
      <c r="T73" s="45">
        <f t="shared" si="80"/>
        <v>0</v>
      </c>
      <c r="U73" s="45">
        <f t="shared" si="80"/>
        <v>0</v>
      </c>
      <c r="V73" s="45">
        <f t="shared" si="80"/>
        <v>0</v>
      </c>
      <c r="W73" s="45">
        <f t="shared" si="80"/>
        <v>0</v>
      </c>
      <c r="X73" s="45">
        <f t="shared" si="80"/>
        <v>0</v>
      </c>
      <c r="Y73" s="45">
        <f t="shared" si="80"/>
        <v>0</v>
      </c>
      <c r="Z73" s="45">
        <f t="shared" si="80"/>
        <v>913.2</v>
      </c>
      <c r="AA73" s="45">
        <f t="shared" si="80"/>
        <v>0</v>
      </c>
      <c r="AB73" s="45">
        <f t="shared" si="80"/>
        <v>0</v>
      </c>
      <c r="AC73" s="45">
        <f t="shared" si="80"/>
        <v>0</v>
      </c>
      <c r="AD73" s="45">
        <f t="shared" si="80"/>
        <v>0</v>
      </c>
      <c r="AE73" s="45">
        <f>AE74</f>
        <v>897.08124999999995</v>
      </c>
      <c r="AF73" s="46" t="s">
        <v>68</v>
      </c>
    </row>
    <row r="74" spans="1:32" ht="16.5" x14ac:dyDescent="0.25">
      <c r="A74" s="17" t="s">
        <v>23</v>
      </c>
      <c r="B74" s="33">
        <f>B75+B76+B77+B78</f>
        <v>913.2</v>
      </c>
      <c r="C74" s="33">
        <f t="shared" ref="C74:E74" si="81">C75+C76+C77+C78</f>
        <v>913.2</v>
      </c>
      <c r="D74" s="33">
        <f t="shared" si="81"/>
        <v>897.08124999999995</v>
      </c>
      <c r="E74" s="33">
        <f t="shared" si="81"/>
        <v>897.08124999999995</v>
      </c>
      <c r="F74" s="13">
        <f>E74/B74*100</f>
        <v>98.234915681121322</v>
      </c>
      <c r="G74" s="13">
        <f>E74/C74*100</f>
        <v>98.234915681121322</v>
      </c>
      <c r="H74" s="33">
        <f>H75+H76+H77+H78</f>
        <v>0</v>
      </c>
      <c r="I74" s="33">
        <f t="shared" ref="I74:AD74" si="82">I75+I76+I77+I78</f>
        <v>0</v>
      </c>
      <c r="J74" s="33">
        <f t="shared" si="82"/>
        <v>0</v>
      </c>
      <c r="K74" s="33">
        <f t="shared" si="82"/>
        <v>0</v>
      </c>
      <c r="L74" s="33">
        <f t="shared" si="82"/>
        <v>0</v>
      </c>
      <c r="M74" s="33">
        <f t="shared" si="82"/>
        <v>0</v>
      </c>
      <c r="N74" s="33">
        <f t="shared" si="82"/>
        <v>0</v>
      </c>
      <c r="O74" s="33">
        <f t="shared" si="82"/>
        <v>0</v>
      </c>
      <c r="P74" s="33">
        <f t="shared" si="82"/>
        <v>0</v>
      </c>
      <c r="Q74" s="33">
        <f t="shared" si="82"/>
        <v>0</v>
      </c>
      <c r="R74" s="33">
        <f t="shared" si="82"/>
        <v>0</v>
      </c>
      <c r="S74" s="33">
        <f t="shared" si="82"/>
        <v>0</v>
      </c>
      <c r="T74" s="33">
        <f t="shared" si="82"/>
        <v>0</v>
      </c>
      <c r="U74" s="33">
        <f t="shared" si="82"/>
        <v>0</v>
      </c>
      <c r="V74" s="33">
        <f t="shared" si="82"/>
        <v>0</v>
      </c>
      <c r="W74" s="33">
        <f t="shared" si="82"/>
        <v>0</v>
      </c>
      <c r="X74" s="33">
        <f t="shared" si="82"/>
        <v>0</v>
      </c>
      <c r="Y74" s="33">
        <f t="shared" si="82"/>
        <v>0</v>
      </c>
      <c r="Z74" s="33">
        <f t="shared" si="82"/>
        <v>913.2</v>
      </c>
      <c r="AA74" s="33">
        <f t="shared" si="82"/>
        <v>0</v>
      </c>
      <c r="AB74" s="33">
        <f t="shared" si="82"/>
        <v>0</v>
      </c>
      <c r="AC74" s="33">
        <f t="shared" si="82"/>
        <v>0</v>
      </c>
      <c r="AD74" s="33">
        <f t="shared" si="82"/>
        <v>0</v>
      </c>
      <c r="AE74" s="10">
        <f>AE75+AE76+AE77+AE78</f>
        <v>897.08124999999995</v>
      </c>
      <c r="AF74" s="17"/>
    </row>
    <row r="75" spans="1:32" ht="16.5" x14ac:dyDescent="0.25">
      <c r="A75" s="22" t="s">
        <v>24</v>
      </c>
      <c r="B75" s="34">
        <f>H75+J75+L75+N75+P75+R75+T75+V75+X75+Z75+AB75+AD75</f>
        <v>0</v>
      </c>
      <c r="C75" s="35">
        <f>H75+J75+L75+N75+P75+R75+T75+V75</f>
        <v>0</v>
      </c>
      <c r="D75" s="35">
        <v>0</v>
      </c>
      <c r="E75" s="35">
        <f>I75+K75+M75+O75+Q75+S75+U75+W75+Y75+AA75+AC75+AE75</f>
        <v>0</v>
      </c>
      <c r="F75" s="15">
        <v>0</v>
      </c>
      <c r="G75" s="15">
        <v>0</v>
      </c>
      <c r="H75" s="35">
        <v>0</v>
      </c>
      <c r="I75" s="35">
        <v>0</v>
      </c>
      <c r="J75" s="35">
        <v>0</v>
      </c>
      <c r="K75" s="35">
        <v>0</v>
      </c>
      <c r="L75" s="35">
        <v>0</v>
      </c>
      <c r="M75" s="35">
        <v>0</v>
      </c>
      <c r="N75" s="35">
        <v>0</v>
      </c>
      <c r="O75" s="35">
        <v>0</v>
      </c>
      <c r="P75" s="35">
        <v>0</v>
      </c>
      <c r="Q75" s="35">
        <v>0</v>
      </c>
      <c r="R75" s="35">
        <v>0</v>
      </c>
      <c r="S75" s="35">
        <v>0</v>
      </c>
      <c r="T75" s="35">
        <v>0</v>
      </c>
      <c r="U75" s="35">
        <v>0</v>
      </c>
      <c r="V75" s="35">
        <v>0</v>
      </c>
      <c r="W75" s="35">
        <v>0</v>
      </c>
      <c r="X75" s="35">
        <v>0</v>
      </c>
      <c r="Y75" s="35">
        <v>0</v>
      </c>
      <c r="Z75" s="35">
        <v>0</v>
      </c>
      <c r="AA75" s="35">
        <v>0</v>
      </c>
      <c r="AB75" s="35">
        <v>0</v>
      </c>
      <c r="AC75" s="35">
        <v>0</v>
      </c>
      <c r="AD75" s="35">
        <v>0</v>
      </c>
      <c r="AE75" s="35">
        <v>0</v>
      </c>
      <c r="AF75" s="17"/>
    </row>
    <row r="76" spans="1:32" ht="16.5" x14ac:dyDescent="0.25">
      <c r="A76" s="22" t="s">
        <v>25</v>
      </c>
      <c r="B76" s="34">
        <f>H76+J76+L76+N76+P76+R76+T76+V76+X76+Z76+AB76+AD76</f>
        <v>0</v>
      </c>
      <c r="C76" s="35">
        <f t="shared" ref="C76" si="83">H76+J76+L76+N76+P76+R76+T76+V76</f>
        <v>0</v>
      </c>
      <c r="D76" s="35">
        <v>0</v>
      </c>
      <c r="E76" s="35">
        <f t="shared" ref="E76" si="84">I76+K76+M76+O76+Q76+S76+U76+W76+Y76+AA76+AC76+AE76</f>
        <v>0</v>
      </c>
      <c r="F76" s="15"/>
      <c r="G76" s="15"/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35">
        <v>0</v>
      </c>
      <c r="N76" s="35">
        <v>0</v>
      </c>
      <c r="O76" s="35">
        <v>0</v>
      </c>
      <c r="P76" s="35">
        <v>0</v>
      </c>
      <c r="Q76" s="35">
        <v>0</v>
      </c>
      <c r="R76" s="35">
        <v>0</v>
      </c>
      <c r="S76" s="35">
        <v>0</v>
      </c>
      <c r="T76" s="35">
        <v>0</v>
      </c>
      <c r="U76" s="35">
        <v>0</v>
      </c>
      <c r="V76" s="35">
        <v>0</v>
      </c>
      <c r="W76" s="35">
        <v>0</v>
      </c>
      <c r="X76" s="35">
        <v>0</v>
      </c>
      <c r="Y76" s="35">
        <v>0</v>
      </c>
      <c r="Z76" s="35">
        <v>0</v>
      </c>
      <c r="AA76" s="35">
        <v>0</v>
      </c>
      <c r="AB76" s="35">
        <v>0</v>
      </c>
      <c r="AC76" s="35">
        <v>0</v>
      </c>
      <c r="AD76" s="35">
        <v>0</v>
      </c>
      <c r="AE76" s="35">
        <v>0</v>
      </c>
      <c r="AF76" s="17"/>
    </row>
    <row r="77" spans="1:32" ht="16.5" x14ac:dyDescent="0.25">
      <c r="A77" s="22" t="s">
        <v>26</v>
      </c>
      <c r="B77" s="34">
        <f t="shared" ref="B77:B78" si="85">H77+J77+L77+N77+P77+R77+T77+V77+X77+Z77+AB77+AD77</f>
        <v>913.2</v>
      </c>
      <c r="C77" s="35">
        <f>H77+J77+L77+N77+P77+R77+T77+V77+X77+Z77+AB77+AD77</f>
        <v>913.2</v>
      </c>
      <c r="D77" s="35">
        <f>E77</f>
        <v>897.08124999999995</v>
      </c>
      <c r="E77" s="35">
        <f>I77+K77+M77+O77+Q77+S77+U77+W77+Y77+AA77+AC77+AE77</f>
        <v>897.08124999999995</v>
      </c>
      <c r="F77" s="15">
        <f>E77/B77*100</f>
        <v>98.234915681121322</v>
      </c>
      <c r="G77" s="15">
        <f>E77/C77*100</f>
        <v>98.234915681121322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35">
        <v>0</v>
      </c>
      <c r="O77" s="35">
        <v>0</v>
      </c>
      <c r="P77" s="35">
        <v>0</v>
      </c>
      <c r="Q77" s="35">
        <v>0</v>
      </c>
      <c r="R77" s="35">
        <v>0</v>
      </c>
      <c r="S77" s="35">
        <v>0</v>
      </c>
      <c r="T77" s="35">
        <v>0</v>
      </c>
      <c r="U77" s="35">
        <v>0</v>
      </c>
      <c r="V77" s="35">
        <v>0</v>
      </c>
      <c r="W77" s="35">
        <v>0</v>
      </c>
      <c r="X77" s="35">
        <v>0</v>
      </c>
      <c r="Y77" s="35">
        <v>0</v>
      </c>
      <c r="Z77" s="35">
        <v>913.2</v>
      </c>
      <c r="AA77" s="35">
        <v>0</v>
      </c>
      <c r="AB77" s="35">
        <v>0</v>
      </c>
      <c r="AC77" s="35">
        <v>0</v>
      </c>
      <c r="AD77" s="35">
        <v>0</v>
      </c>
      <c r="AE77" s="35">
        <v>897.08124999999995</v>
      </c>
      <c r="AF77" s="17"/>
    </row>
    <row r="78" spans="1:32" ht="16.5" x14ac:dyDescent="0.25">
      <c r="A78" s="22" t="s">
        <v>27</v>
      </c>
      <c r="B78" s="34">
        <f t="shared" si="85"/>
        <v>0</v>
      </c>
      <c r="C78" s="35">
        <f t="shared" ref="C78" si="86">H78+J78+L78+N78+P78+R78+T78+V78</f>
        <v>0</v>
      </c>
      <c r="D78" s="35">
        <v>0</v>
      </c>
      <c r="E78" s="35">
        <f t="shared" ref="E78" si="87">I78+K78+M78+O78+Q78+S78+U78+W78+Y78+AA78+AC78+AE78</f>
        <v>0</v>
      </c>
      <c r="F78" s="15">
        <v>0</v>
      </c>
      <c r="G78" s="15">
        <v>0</v>
      </c>
      <c r="H78" s="35">
        <v>0</v>
      </c>
      <c r="I78" s="35">
        <v>0</v>
      </c>
      <c r="J78" s="35">
        <v>0</v>
      </c>
      <c r="K78" s="35">
        <v>0</v>
      </c>
      <c r="L78" s="35">
        <v>0</v>
      </c>
      <c r="M78" s="35">
        <v>0</v>
      </c>
      <c r="N78" s="35">
        <v>0</v>
      </c>
      <c r="O78" s="35">
        <v>0</v>
      </c>
      <c r="P78" s="35">
        <v>0</v>
      </c>
      <c r="Q78" s="35">
        <v>0</v>
      </c>
      <c r="R78" s="35">
        <v>0</v>
      </c>
      <c r="S78" s="35">
        <v>0</v>
      </c>
      <c r="T78" s="35">
        <v>0</v>
      </c>
      <c r="U78" s="35">
        <v>0</v>
      </c>
      <c r="V78" s="35">
        <v>0</v>
      </c>
      <c r="W78" s="35">
        <v>0</v>
      </c>
      <c r="X78" s="35">
        <v>0</v>
      </c>
      <c r="Y78" s="35">
        <v>0</v>
      </c>
      <c r="Z78" s="35">
        <v>0</v>
      </c>
      <c r="AA78" s="35">
        <v>0</v>
      </c>
      <c r="AB78" s="35">
        <v>0</v>
      </c>
      <c r="AC78" s="35">
        <v>0</v>
      </c>
      <c r="AD78" s="35">
        <v>0</v>
      </c>
      <c r="AE78" s="35">
        <v>0</v>
      </c>
      <c r="AF78" s="17"/>
    </row>
    <row r="79" spans="1:32" s="48" customFormat="1" ht="82.5" customHeight="1" x14ac:dyDescent="0.25">
      <c r="A79" s="52" t="s">
        <v>44</v>
      </c>
      <c r="B79" s="45">
        <f>B80</f>
        <v>1720.7</v>
      </c>
      <c r="C79" s="45">
        <f t="shared" ref="C79:E79" si="88">C80</f>
        <v>1720.7</v>
      </c>
      <c r="D79" s="45">
        <f t="shared" si="88"/>
        <v>1720.7</v>
      </c>
      <c r="E79" s="45">
        <f t="shared" si="88"/>
        <v>1720.7</v>
      </c>
      <c r="F79" s="46">
        <f>E79/B79*100</f>
        <v>100</v>
      </c>
      <c r="G79" s="46">
        <f>E79/C79*100</f>
        <v>100</v>
      </c>
      <c r="H79" s="45">
        <f t="shared" ref="H79:AE79" si="89">H80</f>
        <v>0</v>
      </c>
      <c r="I79" s="45">
        <f t="shared" si="89"/>
        <v>0</v>
      </c>
      <c r="J79" s="45">
        <f t="shared" si="89"/>
        <v>0</v>
      </c>
      <c r="K79" s="45">
        <f t="shared" si="89"/>
        <v>0</v>
      </c>
      <c r="L79" s="45">
        <f t="shared" si="89"/>
        <v>0</v>
      </c>
      <c r="M79" s="45">
        <f t="shared" si="89"/>
        <v>0</v>
      </c>
      <c r="N79" s="45">
        <f t="shared" si="89"/>
        <v>0</v>
      </c>
      <c r="O79" s="45">
        <f t="shared" si="89"/>
        <v>0</v>
      </c>
      <c r="P79" s="45">
        <f t="shared" si="89"/>
        <v>0</v>
      </c>
      <c r="Q79" s="45">
        <f t="shared" si="89"/>
        <v>0</v>
      </c>
      <c r="R79" s="45">
        <f t="shared" si="89"/>
        <v>100</v>
      </c>
      <c r="S79" s="45">
        <f t="shared" si="89"/>
        <v>0</v>
      </c>
      <c r="T79" s="45">
        <f t="shared" si="89"/>
        <v>500</v>
      </c>
      <c r="U79" s="45">
        <f t="shared" si="89"/>
        <v>600</v>
      </c>
      <c r="V79" s="45">
        <f t="shared" si="89"/>
        <v>0</v>
      </c>
      <c r="W79" s="45">
        <f t="shared" si="89"/>
        <v>0</v>
      </c>
      <c r="X79" s="45">
        <f t="shared" si="89"/>
        <v>0</v>
      </c>
      <c r="Y79" s="45">
        <f t="shared" si="89"/>
        <v>0</v>
      </c>
      <c r="Z79" s="45">
        <f t="shared" si="89"/>
        <v>0</v>
      </c>
      <c r="AA79" s="45">
        <f t="shared" si="89"/>
        <v>0</v>
      </c>
      <c r="AB79" s="45">
        <f t="shared" si="89"/>
        <v>1120.7</v>
      </c>
      <c r="AC79" s="45">
        <f t="shared" si="89"/>
        <v>0</v>
      </c>
      <c r="AD79" s="45">
        <f t="shared" si="89"/>
        <v>0</v>
      </c>
      <c r="AE79" s="45">
        <f t="shared" si="89"/>
        <v>1120.7</v>
      </c>
      <c r="AF79" s="46" t="s">
        <v>69</v>
      </c>
    </row>
    <row r="80" spans="1:32" ht="16.5" x14ac:dyDescent="0.25">
      <c r="A80" s="17" t="s">
        <v>23</v>
      </c>
      <c r="B80" s="33">
        <f>B81+B82+B83+B84</f>
        <v>1720.7</v>
      </c>
      <c r="C80" s="33">
        <f t="shared" ref="C80:E80" si="90">C81+C82+C83+C84</f>
        <v>1720.7</v>
      </c>
      <c r="D80" s="33">
        <f t="shared" si="90"/>
        <v>1720.7</v>
      </c>
      <c r="E80" s="33">
        <f t="shared" si="90"/>
        <v>1720.7</v>
      </c>
      <c r="F80" s="13">
        <f>E80/B80*100</f>
        <v>100</v>
      </c>
      <c r="G80" s="13">
        <f>E80/C80*100</f>
        <v>100</v>
      </c>
      <c r="H80" s="33">
        <f>H81+H82+H83+H84</f>
        <v>0</v>
      </c>
      <c r="I80" s="33">
        <f t="shared" ref="I80:AD80" si="91">I81+I82+I83+I84</f>
        <v>0</v>
      </c>
      <c r="J80" s="33">
        <f t="shared" si="91"/>
        <v>0</v>
      </c>
      <c r="K80" s="33">
        <f t="shared" si="91"/>
        <v>0</v>
      </c>
      <c r="L80" s="33">
        <f t="shared" si="91"/>
        <v>0</v>
      </c>
      <c r="M80" s="33">
        <f t="shared" si="91"/>
        <v>0</v>
      </c>
      <c r="N80" s="33">
        <f t="shared" si="91"/>
        <v>0</v>
      </c>
      <c r="O80" s="33">
        <f t="shared" si="91"/>
        <v>0</v>
      </c>
      <c r="P80" s="33">
        <f t="shared" si="91"/>
        <v>0</v>
      </c>
      <c r="Q80" s="33">
        <f t="shared" si="91"/>
        <v>0</v>
      </c>
      <c r="R80" s="33">
        <f t="shared" si="91"/>
        <v>100</v>
      </c>
      <c r="S80" s="33">
        <f t="shared" si="91"/>
        <v>0</v>
      </c>
      <c r="T80" s="33">
        <f t="shared" si="91"/>
        <v>500</v>
      </c>
      <c r="U80" s="33">
        <f t="shared" si="91"/>
        <v>600</v>
      </c>
      <c r="V80" s="33">
        <f t="shared" si="91"/>
        <v>0</v>
      </c>
      <c r="W80" s="33">
        <f t="shared" si="91"/>
        <v>0</v>
      </c>
      <c r="X80" s="33">
        <f t="shared" si="91"/>
        <v>0</v>
      </c>
      <c r="Y80" s="33">
        <f t="shared" si="91"/>
        <v>0</v>
      </c>
      <c r="Z80" s="33">
        <f t="shared" si="91"/>
        <v>0</v>
      </c>
      <c r="AA80" s="33">
        <f t="shared" si="91"/>
        <v>0</v>
      </c>
      <c r="AB80" s="33">
        <f t="shared" si="91"/>
        <v>1120.7</v>
      </c>
      <c r="AC80" s="33">
        <f t="shared" si="91"/>
        <v>0</v>
      </c>
      <c r="AD80" s="33">
        <f t="shared" si="91"/>
        <v>0</v>
      </c>
      <c r="AE80" s="10">
        <f>AE81+AE82+AE83+AE84</f>
        <v>1120.7</v>
      </c>
      <c r="AF80" s="17"/>
    </row>
    <row r="81" spans="1:32" ht="16.5" x14ac:dyDescent="0.25">
      <c r="A81" s="22" t="s">
        <v>24</v>
      </c>
      <c r="B81" s="34">
        <f>H81+J81+L81+N81+P81+R81+T81+V81+X81+Z81+AB81+AD81</f>
        <v>0</v>
      </c>
      <c r="C81" s="35">
        <f>H81+J81+L81+N81+P81+R81+T81+V81</f>
        <v>0</v>
      </c>
      <c r="D81" s="35">
        <v>0</v>
      </c>
      <c r="E81" s="35">
        <f>I81+K81+M81+O81+Q81+S81+U81+W81+Y81+AA81+AC81+AE81</f>
        <v>0</v>
      </c>
      <c r="F81" s="15">
        <v>0</v>
      </c>
      <c r="G81" s="1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35">
        <v>0</v>
      </c>
      <c r="P81" s="35">
        <v>0</v>
      </c>
      <c r="Q81" s="35">
        <v>0</v>
      </c>
      <c r="R81" s="35">
        <v>0</v>
      </c>
      <c r="S81" s="35">
        <v>0</v>
      </c>
      <c r="T81" s="35">
        <v>0</v>
      </c>
      <c r="U81" s="35">
        <v>0</v>
      </c>
      <c r="V81" s="35">
        <v>0</v>
      </c>
      <c r="W81" s="35">
        <v>0</v>
      </c>
      <c r="X81" s="35">
        <v>0</v>
      </c>
      <c r="Y81" s="35">
        <v>0</v>
      </c>
      <c r="Z81" s="35">
        <v>0</v>
      </c>
      <c r="AA81" s="35">
        <v>0</v>
      </c>
      <c r="AB81" s="35">
        <v>0</v>
      </c>
      <c r="AC81" s="35">
        <v>0</v>
      </c>
      <c r="AD81" s="35">
        <v>0</v>
      </c>
      <c r="AE81" s="35">
        <v>0</v>
      </c>
      <c r="AF81" s="17"/>
    </row>
    <row r="82" spans="1:32" ht="16.5" x14ac:dyDescent="0.25">
      <c r="A82" s="22" t="s">
        <v>25</v>
      </c>
      <c r="B82" s="34">
        <f>H82+J82+L82+N82+P82+R82+T82+V82+X82+Z82+AB82+AD82</f>
        <v>1070</v>
      </c>
      <c r="C82" s="35">
        <f>H82+J82+L82+N82+P82+R82+T82+V82+X82+Z82+AB82</f>
        <v>1070</v>
      </c>
      <c r="D82" s="35">
        <v>1070</v>
      </c>
      <c r="E82" s="35">
        <f t="shared" ref="E82" si="92">I82+K82+M82+O82+Q82+S82+U82+W82+Y82+AA82+AC82+AE82</f>
        <v>1070</v>
      </c>
      <c r="F82" s="15">
        <f>E82/B82*100</f>
        <v>100</v>
      </c>
      <c r="G82" s="15">
        <f t="shared" ref="G82:G83" si="93">E82/C82*100</f>
        <v>100</v>
      </c>
      <c r="H82" s="35">
        <v>0</v>
      </c>
      <c r="I82" s="35">
        <v>0</v>
      </c>
      <c r="J82" s="35">
        <v>0</v>
      </c>
      <c r="K82" s="35">
        <v>0</v>
      </c>
      <c r="L82" s="35">
        <v>0</v>
      </c>
      <c r="M82" s="35">
        <v>0</v>
      </c>
      <c r="N82" s="35">
        <v>0</v>
      </c>
      <c r="O82" s="35">
        <v>0</v>
      </c>
      <c r="P82" s="35">
        <v>0</v>
      </c>
      <c r="Q82" s="35">
        <v>0</v>
      </c>
      <c r="R82" s="35">
        <v>0</v>
      </c>
      <c r="S82" s="35">
        <v>0</v>
      </c>
      <c r="T82" s="35">
        <v>500</v>
      </c>
      <c r="U82" s="35">
        <v>500</v>
      </c>
      <c r="V82" s="35">
        <v>0</v>
      </c>
      <c r="W82" s="35">
        <v>0</v>
      </c>
      <c r="X82" s="35">
        <v>0</v>
      </c>
      <c r="Y82" s="35">
        <v>0</v>
      </c>
      <c r="Z82" s="35">
        <v>0</v>
      </c>
      <c r="AA82" s="35">
        <v>0</v>
      </c>
      <c r="AB82" s="35">
        <v>570</v>
      </c>
      <c r="AC82" s="35">
        <v>0</v>
      </c>
      <c r="AD82" s="35">
        <v>0</v>
      </c>
      <c r="AE82" s="35">
        <v>570</v>
      </c>
      <c r="AF82" s="17"/>
    </row>
    <row r="83" spans="1:32" ht="16.5" x14ac:dyDescent="0.25">
      <c r="A83" s="22" t="s">
        <v>26</v>
      </c>
      <c r="B83" s="34">
        <f t="shared" ref="B83:B84" si="94">H83+J83+L83+N83+P83+R83+T83+V83+X83+Z83+AB83+AD83</f>
        <v>650.70000000000005</v>
      </c>
      <c r="C83" s="35">
        <f>H83+J83+L83+N83+P83+R83+T83+V83+X83+Z83+AB83</f>
        <v>650.70000000000005</v>
      </c>
      <c r="D83" s="35">
        <f>E83</f>
        <v>650.70000000000005</v>
      </c>
      <c r="E83" s="35">
        <f>I83+K83+M83+O83+Q83+S83+U83+W83+Y83+AA83+AC83+AE83</f>
        <v>650.70000000000005</v>
      </c>
      <c r="F83" s="15">
        <f>E83/B83*100</f>
        <v>100</v>
      </c>
      <c r="G83" s="15">
        <f t="shared" si="93"/>
        <v>100</v>
      </c>
      <c r="H83" s="35">
        <v>0</v>
      </c>
      <c r="I83" s="35">
        <v>0</v>
      </c>
      <c r="J83" s="35">
        <v>0</v>
      </c>
      <c r="K83" s="35">
        <v>0</v>
      </c>
      <c r="L83" s="35">
        <v>0</v>
      </c>
      <c r="M83" s="35">
        <v>0</v>
      </c>
      <c r="N83" s="35">
        <v>0</v>
      </c>
      <c r="O83" s="35">
        <v>0</v>
      </c>
      <c r="P83" s="35">
        <v>0</v>
      </c>
      <c r="Q83" s="35">
        <v>0</v>
      </c>
      <c r="R83" s="35">
        <v>100</v>
      </c>
      <c r="S83" s="35">
        <v>0</v>
      </c>
      <c r="T83" s="35">
        <v>0</v>
      </c>
      <c r="U83" s="35">
        <v>100</v>
      </c>
      <c r="V83" s="35">
        <v>0</v>
      </c>
      <c r="W83" s="35">
        <v>0</v>
      </c>
      <c r="X83" s="35">
        <v>0</v>
      </c>
      <c r="Y83" s="35">
        <v>0</v>
      </c>
      <c r="Z83" s="35">
        <v>0</v>
      </c>
      <c r="AA83" s="35">
        <v>0</v>
      </c>
      <c r="AB83" s="35">
        <v>550.70000000000005</v>
      </c>
      <c r="AC83" s="35">
        <v>0</v>
      </c>
      <c r="AD83" s="35">
        <v>0</v>
      </c>
      <c r="AE83" s="35">
        <v>550.70000000000005</v>
      </c>
      <c r="AF83" s="17"/>
    </row>
    <row r="84" spans="1:32" ht="16.5" x14ac:dyDescent="0.25">
      <c r="A84" s="22" t="s">
        <v>27</v>
      </c>
      <c r="B84" s="34">
        <f t="shared" si="94"/>
        <v>0</v>
      </c>
      <c r="C84" s="35">
        <f t="shared" ref="C84" si="95">H84+J84+L84+N84+P84+R84+T84+V84</f>
        <v>0</v>
      </c>
      <c r="D84" s="35">
        <v>0</v>
      </c>
      <c r="E84" s="35">
        <f t="shared" ref="E84" si="96">I84+K84+M84+O84+Q84+S84+U84+W84+Y84+AA84+AC84+AE84</f>
        <v>0</v>
      </c>
      <c r="F84" s="15">
        <v>0</v>
      </c>
      <c r="G84" s="15">
        <v>0</v>
      </c>
      <c r="H84" s="35">
        <v>0</v>
      </c>
      <c r="I84" s="35">
        <v>0</v>
      </c>
      <c r="J84" s="35">
        <v>0</v>
      </c>
      <c r="K84" s="35">
        <v>0</v>
      </c>
      <c r="L84" s="35">
        <v>0</v>
      </c>
      <c r="M84" s="35">
        <v>0</v>
      </c>
      <c r="N84" s="35">
        <v>0</v>
      </c>
      <c r="O84" s="35">
        <v>0</v>
      </c>
      <c r="P84" s="35">
        <v>0</v>
      </c>
      <c r="Q84" s="35">
        <v>0</v>
      </c>
      <c r="R84" s="35">
        <v>0</v>
      </c>
      <c r="S84" s="35">
        <v>0</v>
      </c>
      <c r="T84" s="35">
        <v>0</v>
      </c>
      <c r="U84" s="35">
        <v>0</v>
      </c>
      <c r="V84" s="35">
        <v>0</v>
      </c>
      <c r="W84" s="35">
        <v>0</v>
      </c>
      <c r="X84" s="35">
        <v>0</v>
      </c>
      <c r="Y84" s="35">
        <v>0</v>
      </c>
      <c r="Z84" s="35">
        <v>0</v>
      </c>
      <c r="AA84" s="35">
        <v>0</v>
      </c>
      <c r="AB84" s="35">
        <v>0</v>
      </c>
      <c r="AC84" s="35">
        <v>0</v>
      </c>
      <c r="AD84" s="35">
        <v>0</v>
      </c>
      <c r="AE84" s="35">
        <v>0</v>
      </c>
      <c r="AF84" s="17"/>
    </row>
    <row r="85" spans="1:32" s="48" customFormat="1" ht="39.75" customHeight="1" x14ac:dyDescent="0.25">
      <c r="A85" s="52" t="s">
        <v>45</v>
      </c>
      <c r="B85" s="45">
        <f>B86</f>
        <v>300</v>
      </c>
      <c r="C85" s="45">
        <f t="shared" ref="C85:E85" si="97">C86</f>
        <v>300</v>
      </c>
      <c r="D85" s="45">
        <f t="shared" si="97"/>
        <v>300</v>
      </c>
      <c r="E85" s="45">
        <f t="shared" si="97"/>
        <v>300</v>
      </c>
      <c r="F85" s="46">
        <f>E85/B85*100</f>
        <v>100</v>
      </c>
      <c r="G85" s="46">
        <f>E85/C85*100</f>
        <v>100</v>
      </c>
      <c r="H85" s="45">
        <f t="shared" ref="H85:AE85" si="98">H86</f>
        <v>0</v>
      </c>
      <c r="I85" s="45">
        <f t="shared" si="98"/>
        <v>0</v>
      </c>
      <c r="J85" s="45">
        <f t="shared" si="98"/>
        <v>0</v>
      </c>
      <c r="K85" s="45">
        <f t="shared" si="98"/>
        <v>0</v>
      </c>
      <c r="L85" s="45">
        <f t="shared" si="98"/>
        <v>0</v>
      </c>
      <c r="M85" s="45">
        <f t="shared" si="98"/>
        <v>0</v>
      </c>
      <c r="N85" s="45">
        <f t="shared" si="98"/>
        <v>0</v>
      </c>
      <c r="O85" s="45">
        <f t="shared" si="98"/>
        <v>0</v>
      </c>
      <c r="P85" s="45">
        <f t="shared" si="98"/>
        <v>0</v>
      </c>
      <c r="Q85" s="45">
        <f t="shared" si="98"/>
        <v>0</v>
      </c>
      <c r="R85" s="45">
        <f t="shared" si="98"/>
        <v>0</v>
      </c>
      <c r="S85" s="45">
        <f t="shared" si="98"/>
        <v>0</v>
      </c>
      <c r="T85" s="45">
        <f t="shared" si="98"/>
        <v>0</v>
      </c>
      <c r="U85" s="45">
        <f t="shared" si="98"/>
        <v>0</v>
      </c>
      <c r="V85" s="45">
        <f t="shared" si="98"/>
        <v>0</v>
      </c>
      <c r="W85" s="45">
        <f t="shared" si="98"/>
        <v>0</v>
      </c>
      <c r="X85" s="45">
        <f t="shared" si="98"/>
        <v>0</v>
      </c>
      <c r="Y85" s="45">
        <f t="shared" si="98"/>
        <v>0</v>
      </c>
      <c r="Z85" s="45">
        <f t="shared" si="98"/>
        <v>0</v>
      </c>
      <c r="AA85" s="45">
        <f t="shared" si="98"/>
        <v>0</v>
      </c>
      <c r="AB85" s="45">
        <f t="shared" si="98"/>
        <v>300</v>
      </c>
      <c r="AC85" s="45">
        <f t="shared" si="98"/>
        <v>300</v>
      </c>
      <c r="AD85" s="45">
        <f t="shared" si="98"/>
        <v>0</v>
      </c>
      <c r="AE85" s="45">
        <f t="shared" si="98"/>
        <v>0</v>
      </c>
      <c r="AF85" s="47" t="s">
        <v>67</v>
      </c>
    </row>
    <row r="86" spans="1:32" ht="16.5" x14ac:dyDescent="0.25">
      <c r="A86" s="17" t="s">
        <v>23</v>
      </c>
      <c r="B86" s="33">
        <f>B87+B88+B89+B90</f>
        <v>300</v>
      </c>
      <c r="C86" s="33">
        <f t="shared" ref="C86:E86" si="99">C87+C88+C89+C90</f>
        <v>300</v>
      </c>
      <c r="D86" s="33">
        <f t="shared" si="99"/>
        <v>300</v>
      </c>
      <c r="E86" s="33">
        <f t="shared" si="99"/>
        <v>300</v>
      </c>
      <c r="F86" s="13">
        <f>E86/B86*100</f>
        <v>100</v>
      </c>
      <c r="G86" s="13">
        <f>E86/C86*100</f>
        <v>100</v>
      </c>
      <c r="H86" s="33">
        <f>H87+H88+H89+H90</f>
        <v>0</v>
      </c>
      <c r="I86" s="33">
        <f t="shared" ref="I86:AD86" si="100">I87+I88+I89+I90</f>
        <v>0</v>
      </c>
      <c r="J86" s="33">
        <f t="shared" si="100"/>
        <v>0</v>
      </c>
      <c r="K86" s="33">
        <f t="shared" si="100"/>
        <v>0</v>
      </c>
      <c r="L86" s="33">
        <f t="shared" si="100"/>
        <v>0</v>
      </c>
      <c r="M86" s="33">
        <f t="shared" si="100"/>
        <v>0</v>
      </c>
      <c r="N86" s="33">
        <f t="shared" si="100"/>
        <v>0</v>
      </c>
      <c r="O86" s="33">
        <f t="shared" si="100"/>
        <v>0</v>
      </c>
      <c r="P86" s="33">
        <f t="shared" si="100"/>
        <v>0</v>
      </c>
      <c r="Q86" s="33">
        <f t="shared" si="100"/>
        <v>0</v>
      </c>
      <c r="R86" s="33">
        <f t="shared" si="100"/>
        <v>0</v>
      </c>
      <c r="S86" s="33">
        <f t="shared" si="100"/>
        <v>0</v>
      </c>
      <c r="T86" s="33">
        <f t="shared" si="100"/>
        <v>0</v>
      </c>
      <c r="U86" s="33">
        <f t="shared" si="100"/>
        <v>0</v>
      </c>
      <c r="V86" s="33">
        <f t="shared" si="100"/>
        <v>0</v>
      </c>
      <c r="W86" s="33">
        <f t="shared" si="100"/>
        <v>0</v>
      </c>
      <c r="X86" s="33">
        <f t="shared" si="100"/>
        <v>0</v>
      </c>
      <c r="Y86" s="33">
        <f t="shared" si="100"/>
        <v>0</v>
      </c>
      <c r="Z86" s="33">
        <f t="shared" si="100"/>
        <v>0</v>
      </c>
      <c r="AA86" s="33">
        <f t="shared" si="100"/>
        <v>0</v>
      </c>
      <c r="AB86" s="33">
        <f t="shared" si="100"/>
        <v>300</v>
      </c>
      <c r="AC86" s="33">
        <f t="shared" si="100"/>
        <v>300</v>
      </c>
      <c r="AD86" s="33">
        <f t="shared" si="100"/>
        <v>0</v>
      </c>
      <c r="AE86" s="10">
        <f>AE87+AE88+AE89+AE90</f>
        <v>0</v>
      </c>
      <c r="AF86" s="17"/>
    </row>
    <row r="87" spans="1:32" ht="16.5" x14ac:dyDescent="0.25">
      <c r="A87" s="22" t="s">
        <v>24</v>
      </c>
      <c r="B87" s="34">
        <f>H87+J87+L87+N87+P87+R87+T87+V87+X87+Z87+AB87+AD87</f>
        <v>0</v>
      </c>
      <c r="C87" s="35">
        <f>H87+J87+L87+N87+P87+R87+T87+V87</f>
        <v>0</v>
      </c>
      <c r="D87" s="35">
        <v>0</v>
      </c>
      <c r="E87" s="35">
        <f>I87+K87+M87+O87+Q87+S87+U87+W87+Y87+AA87+AC87+AE87</f>
        <v>0</v>
      </c>
      <c r="F87" s="15">
        <v>0</v>
      </c>
      <c r="G87" s="15">
        <v>0</v>
      </c>
      <c r="H87" s="35">
        <v>0</v>
      </c>
      <c r="I87" s="35">
        <v>0</v>
      </c>
      <c r="J87" s="35">
        <v>0</v>
      </c>
      <c r="K87" s="35">
        <v>0</v>
      </c>
      <c r="L87" s="35">
        <v>0</v>
      </c>
      <c r="M87" s="35">
        <v>0</v>
      </c>
      <c r="N87" s="35">
        <v>0</v>
      </c>
      <c r="O87" s="35">
        <v>0</v>
      </c>
      <c r="P87" s="35">
        <v>0</v>
      </c>
      <c r="Q87" s="35">
        <v>0</v>
      </c>
      <c r="R87" s="35">
        <v>0</v>
      </c>
      <c r="S87" s="35">
        <v>0</v>
      </c>
      <c r="T87" s="35">
        <v>0</v>
      </c>
      <c r="U87" s="35">
        <v>0</v>
      </c>
      <c r="V87" s="35">
        <v>0</v>
      </c>
      <c r="W87" s="35">
        <v>0</v>
      </c>
      <c r="X87" s="35">
        <v>0</v>
      </c>
      <c r="Y87" s="35">
        <v>0</v>
      </c>
      <c r="Z87" s="35">
        <v>0</v>
      </c>
      <c r="AA87" s="35">
        <v>0</v>
      </c>
      <c r="AB87" s="35">
        <v>0</v>
      </c>
      <c r="AC87" s="35">
        <v>0</v>
      </c>
      <c r="AD87" s="35">
        <v>0</v>
      </c>
      <c r="AE87" s="35">
        <v>0</v>
      </c>
      <c r="AF87" s="17"/>
    </row>
    <row r="88" spans="1:32" ht="16.5" x14ac:dyDescent="0.25">
      <c r="A88" s="22" t="s">
        <v>25</v>
      </c>
      <c r="B88" s="34">
        <f>H88+J88+L88+N88+P88+R88+T88+V88+X88+Z88+AB88+AD88</f>
        <v>200</v>
      </c>
      <c r="C88" s="35">
        <f>H88+J88+L88+N88+P88+R88+T88+V88+X88+Z88+AB88</f>
        <v>200</v>
      </c>
      <c r="D88" s="35">
        <f>C88</f>
        <v>200</v>
      </c>
      <c r="E88" s="35">
        <f t="shared" ref="E88" si="101">I88+K88+M88+O88+Q88+S88+U88+W88+Y88+AA88+AC88+AE88</f>
        <v>200</v>
      </c>
      <c r="F88" s="15">
        <v>0</v>
      </c>
      <c r="G88" s="15">
        <v>0</v>
      </c>
      <c r="H88" s="35">
        <v>0</v>
      </c>
      <c r="I88" s="35">
        <v>0</v>
      </c>
      <c r="J88" s="35">
        <v>0</v>
      </c>
      <c r="K88" s="35">
        <v>0</v>
      </c>
      <c r="L88" s="35">
        <v>0</v>
      </c>
      <c r="M88" s="35">
        <v>0</v>
      </c>
      <c r="N88" s="35">
        <v>0</v>
      </c>
      <c r="O88" s="35">
        <v>0</v>
      </c>
      <c r="P88" s="35">
        <v>0</v>
      </c>
      <c r="Q88" s="35">
        <v>0</v>
      </c>
      <c r="R88" s="35">
        <v>0</v>
      </c>
      <c r="S88" s="35">
        <v>0</v>
      </c>
      <c r="T88" s="35">
        <v>0</v>
      </c>
      <c r="U88" s="35">
        <v>0</v>
      </c>
      <c r="V88" s="35">
        <v>0</v>
      </c>
      <c r="W88" s="35">
        <v>0</v>
      </c>
      <c r="X88" s="35">
        <v>0</v>
      </c>
      <c r="Y88" s="35">
        <v>0</v>
      </c>
      <c r="Z88" s="35">
        <v>0</v>
      </c>
      <c r="AA88" s="35">
        <v>0</v>
      </c>
      <c r="AB88" s="35">
        <v>200</v>
      </c>
      <c r="AC88" s="35">
        <v>200</v>
      </c>
      <c r="AD88" s="35">
        <v>0</v>
      </c>
      <c r="AE88" s="35">
        <v>0</v>
      </c>
      <c r="AF88" s="17"/>
    </row>
    <row r="89" spans="1:32" ht="16.5" x14ac:dyDescent="0.25">
      <c r="A89" s="22" t="s">
        <v>26</v>
      </c>
      <c r="B89" s="34">
        <f t="shared" ref="B89:B90" si="102">H89+J89+L89+N89+P89+R89+T89+V89+X89+Z89+AB89+AD89</f>
        <v>100</v>
      </c>
      <c r="C89" s="35">
        <f>H89+J89+L89+N89+P89+R89+T89+V89+X89+Z89+AB89</f>
        <v>100</v>
      </c>
      <c r="D89" s="35">
        <f>E89</f>
        <v>100</v>
      </c>
      <c r="E89" s="35">
        <f>I89+K89+M89+O89+Q89+S89+U89+W89+Y89+AA89+AC89+AE89</f>
        <v>100</v>
      </c>
      <c r="F89" s="15">
        <f>E89/B89*100</f>
        <v>100</v>
      </c>
      <c r="G89" s="15">
        <f t="shared" ref="G89" si="103">E89/C89*100</f>
        <v>100</v>
      </c>
      <c r="H89" s="35">
        <v>0</v>
      </c>
      <c r="I89" s="35">
        <v>0</v>
      </c>
      <c r="J89" s="35">
        <v>0</v>
      </c>
      <c r="K89" s="35">
        <v>0</v>
      </c>
      <c r="L89" s="35">
        <v>0</v>
      </c>
      <c r="M89" s="35">
        <v>0</v>
      </c>
      <c r="N89" s="35">
        <v>0</v>
      </c>
      <c r="O89" s="35">
        <v>0</v>
      </c>
      <c r="P89" s="35">
        <v>0</v>
      </c>
      <c r="Q89" s="35">
        <v>0</v>
      </c>
      <c r="R89" s="35">
        <v>0</v>
      </c>
      <c r="S89" s="35">
        <v>0</v>
      </c>
      <c r="T89" s="35">
        <v>0</v>
      </c>
      <c r="U89" s="35">
        <v>0</v>
      </c>
      <c r="V89" s="35">
        <v>0</v>
      </c>
      <c r="W89" s="35">
        <v>0</v>
      </c>
      <c r="X89" s="35">
        <v>0</v>
      </c>
      <c r="Y89" s="35">
        <v>0</v>
      </c>
      <c r="Z89" s="35">
        <v>0</v>
      </c>
      <c r="AA89" s="35">
        <v>0</v>
      </c>
      <c r="AB89" s="35">
        <v>100</v>
      </c>
      <c r="AC89" s="35">
        <v>100</v>
      </c>
      <c r="AD89" s="35">
        <v>0</v>
      </c>
      <c r="AE89" s="35">
        <v>0</v>
      </c>
      <c r="AF89" s="17"/>
    </row>
    <row r="90" spans="1:32" ht="16.5" x14ac:dyDescent="0.25">
      <c r="A90" s="22" t="s">
        <v>27</v>
      </c>
      <c r="B90" s="34">
        <f t="shared" si="102"/>
        <v>0</v>
      </c>
      <c r="C90" s="35">
        <f t="shared" ref="C90" si="104">H90+J90+L90+N90+P90+R90+T90+V90</f>
        <v>0</v>
      </c>
      <c r="D90" s="35">
        <v>0</v>
      </c>
      <c r="E90" s="35">
        <f t="shared" ref="E90" si="105">I90+K90+M90+O90+Q90+S90+U90+W90+Y90+AA90+AC90+AE90</f>
        <v>0</v>
      </c>
      <c r="F90" s="15">
        <v>0</v>
      </c>
      <c r="G90" s="15">
        <v>0</v>
      </c>
      <c r="H90" s="35">
        <v>0</v>
      </c>
      <c r="I90" s="35">
        <v>0</v>
      </c>
      <c r="J90" s="35">
        <v>0</v>
      </c>
      <c r="K90" s="35">
        <v>0</v>
      </c>
      <c r="L90" s="35">
        <v>0</v>
      </c>
      <c r="M90" s="35">
        <v>0</v>
      </c>
      <c r="N90" s="35">
        <v>0</v>
      </c>
      <c r="O90" s="35">
        <v>0</v>
      </c>
      <c r="P90" s="35">
        <v>0</v>
      </c>
      <c r="Q90" s="35">
        <v>0</v>
      </c>
      <c r="R90" s="35">
        <v>0</v>
      </c>
      <c r="S90" s="35">
        <v>0</v>
      </c>
      <c r="T90" s="35">
        <v>0</v>
      </c>
      <c r="U90" s="35">
        <v>0</v>
      </c>
      <c r="V90" s="35">
        <v>0</v>
      </c>
      <c r="W90" s="35">
        <v>0</v>
      </c>
      <c r="X90" s="35">
        <v>0</v>
      </c>
      <c r="Y90" s="35">
        <v>0</v>
      </c>
      <c r="Z90" s="35">
        <v>0</v>
      </c>
      <c r="AA90" s="35">
        <v>0</v>
      </c>
      <c r="AB90" s="35">
        <v>0</v>
      </c>
      <c r="AC90" s="35">
        <v>0</v>
      </c>
      <c r="AD90" s="35">
        <v>0</v>
      </c>
      <c r="AE90" s="35">
        <v>0</v>
      </c>
      <c r="AF90" s="17"/>
    </row>
    <row r="91" spans="1:32" s="48" customFormat="1" ht="50.25" customHeight="1" x14ac:dyDescent="0.25">
      <c r="A91" s="52" t="s">
        <v>46</v>
      </c>
      <c r="B91" s="45">
        <f>B92</f>
        <v>600</v>
      </c>
      <c r="C91" s="45">
        <f t="shared" ref="C91:E91" si="106">C92</f>
        <v>600</v>
      </c>
      <c r="D91" s="45">
        <f t="shared" si="106"/>
        <v>600</v>
      </c>
      <c r="E91" s="45">
        <f t="shared" si="106"/>
        <v>600</v>
      </c>
      <c r="F91" s="46">
        <f>E91/B91*100</f>
        <v>100</v>
      </c>
      <c r="G91" s="46">
        <f>E91/C91*100</f>
        <v>100</v>
      </c>
      <c r="H91" s="45">
        <f t="shared" ref="H91:AE91" si="107">H92</f>
        <v>0</v>
      </c>
      <c r="I91" s="45">
        <f t="shared" si="107"/>
        <v>0</v>
      </c>
      <c r="J91" s="45">
        <f t="shared" si="107"/>
        <v>0</v>
      </c>
      <c r="K91" s="45">
        <f t="shared" si="107"/>
        <v>0</v>
      </c>
      <c r="L91" s="45">
        <f t="shared" si="107"/>
        <v>0</v>
      </c>
      <c r="M91" s="45">
        <f t="shared" si="107"/>
        <v>0</v>
      </c>
      <c r="N91" s="45">
        <f t="shared" si="107"/>
        <v>0</v>
      </c>
      <c r="O91" s="45">
        <f t="shared" si="107"/>
        <v>0</v>
      </c>
      <c r="P91" s="45">
        <f t="shared" si="107"/>
        <v>0</v>
      </c>
      <c r="Q91" s="45">
        <f t="shared" si="107"/>
        <v>0</v>
      </c>
      <c r="R91" s="45">
        <f t="shared" si="107"/>
        <v>0</v>
      </c>
      <c r="S91" s="45">
        <f t="shared" si="107"/>
        <v>0</v>
      </c>
      <c r="T91" s="45">
        <f t="shared" si="107"/>
        <v>0</v>
      </c>
      <c r="U91" s="45">
        <f t="shared" si="107"/>
        <v>0</v>
      </c>
      <c r="V91" s="45">
        <f t="shared" si="107"/>
        <v>0</v>
      </c>
      <c r="W91" s="45">
        <f t="shared" si="107"/>
        <v>0</v>
      </c>
      <c r="X91" s="45">
        <f t="shared" si="107"/>
        <v>0</v>
      </c>
      <c r="Y91" s="45">
        <f t="shared" si="107"/>
        <v>0</v>
      </c>
      <c r="Z91" s="45">
        <f t="shared" si="107"/>
        <v>0</v>
      </c>
      <c r="AA91" s="45">
        <f t="shared" si="107"/>
        <v>0</v>
      </c>
      <c r="AB91" s="45">
        <f t="shared" si="107"/>
        <v>600</v>
      </c>
      <c r="AC91" s="45">
        <f t="shared" si="107"/>
        <v>300</v>
      </c>
      <c r="AD91" s="45">
        <f t="shared" si="107"/>
        <v>0</v>
      </c>
      <c r="AE91" s="45">
        <f t="shared" si="107"/>
        <v>300</v>
      </c>
      <c r="AF91" s="51" t="s">
        <v>70</v>
      </c>
    </row>
    <row r="92" spans="1:32" ht="16.5" x14ac:dyDescent="0.25">
      <c r="A92" s="17" t="s">
        <v>23</v>
      </c>
      <c r="B92" s="33">
        <f>B93+B94+B95+B96</f>
        <v>600</v>
      </c>
      <c r="C92" s="33">
        <f t="shared" ref="C92:E92" si="108">C93+C94+C95+C96</f>
        <v>600</v>
      </c>
      <c r="D92" s="33">
        <f t="shared" si="108"/>
        <v>600</v>
      </c>
      <c r="E92" s="33">
        <f t="shared" si="108"/>
        <v>600</v>
      </c>
      <c r="F92" s="13">
        <f>E92/B92*100</f>
        <v>100</v>
      </c>
      <c r="G92" s="13">
        <f>E92/C92*100</f>
        <v>100</v>
      </c>
      <c r="H92" s="33">
        <f>H93+H94+H95+H96</f>
        <v>0</v>
      </c>
      <c r="I92" s="33">
        <f t="shared" ref="I92:AD92" si="109">I93+I94+I95+I96</f>
        <v>0</v>
      </c>
      <c r="J92" s="33">
        <f t="shared" si="109"/>
        <v>0</v>
      </c>
      <c r="K92" s="33">
        <f t="shared" si="109"/>
        <v>0</v>
      </c>
      <c r="L92" s="33">
        <f t="shared" si="109"/>
        <v>0</v>
      </c>
      <c r="M92" s="33">
        <f t="shared" si="109"/>
        <v>0</v>
      </c>
      <c r="N92" s="33">
        <f t="shared" si="109"/>
        <v>0</v>
      </c>
      <c r="O92" s="33">
        <f t="shared" si="109"/>
        <v>0</v>
      </c>
      <c r="P92" s="33">
        <f t="shared" si="109"/>
        <v>0</v>
      </c>
      <c r="Q92" s="33">
        <f t="shared" si="109"/>
        <v>0</v>
      </c>
      <c r="R92" s="33">
        <f t="shared" si="109"/>
        <v>0</v>
      </c>
      <c r="S92" s="33">
        <f t="shared" si="109"/>
        <v>0</v>
      </c>
      <c r="T92" s="33">
        <f t="shared" si="109"/>
        <v>0</v>
      </c>
      <c r="U92" s="33">
        <f t="shared" si="109"/>
        <v>0</v>
      </c>
      <c r="V92" s="33">
        <f t="shared" si="109"/>
        <v>0</v>
      </c>
      <c r="W92" s="33">
        <f t="shared" si="109"/>
        <v>0</v>
      </c>
      <c r="X92" s="33">
        <f t="shared" si="109"/>
        <v>0</v>
      </c>
      <c r="Y92" s="33">
        <f t="shared" si="109"/>
        <v>0</v>
      </c>
      <c r="Z92" s="33">
        <f t="shared" si="109"/>
        <v>0</v>
      </c>
      <c r="AA92" s="33">
        <f t="shared" si="109"/>
        <v>0</v>
      </c>
      <c r="AB92" s="33">
        <f t="shared" si="109"/>
        <v>600</v>
      </c>
      <c r="AC92" s="33">
        <f t="shared" si="109"/>
        <v>300</v>
      </c>
      <c r="AD92" s="33">
        <f t="shared" si="109"/>
        <v>0</v>
      </c>
      <c r="AE92" s="10">
        <f>AE93+AE94+AE95+AE96</f>
        <v>300</v>
      </c>
      <c r="AF92" s="17"/>
    </row>
    <row r="93" spans="1:32" ht="16.5" x14ac:dyDescent="0.25">
      <c r="A93" s="22" t="s">
        <v>24</v>
      </c>
      <c r="B93" s="34">
        <f>H93+J93+L93+N93+P93+R93+T93+V93+X93+Z93+AB93+AD93</f>
        <v>0</v>
      </c>
      <c r="C93" s="35">
        <f>H93+J93+L93+N93+P93+R93+T93+V93</f>
        <v>0</v>
      </c>
      <c r="D93" s="35">
        <v>0</v>
      </c>
      <c r="E93" s="35">
        <f>I93+K93+M93+O93+Q93+S93+U93+W93+Y93+AA93+AC93+AE93</f>
        <v>0</v>
      </c>
      <c r="F93" s="15">
        <v>0</v>
      </c>
      <c r="G93" s="15">
        <v>0</v>
      </c>
      <c r="H93" s="35">
        <v>0</v>
      </c>
      <c r="I93" s="35">
        <v>0</v>
      </c>
      <c r="J93" s="35">
        <v>0</v>
      </c>
      <c r="K93" s="35">
        <v>0</v>
      </c>
      <c r="L93" s="35">
        <v>0</v>
      </c>
      <c r="M93" s="35">
        <v>0</v>
      </c>
      <c r="N93" s="35">
        <v>0</v>
      </c>
      <c r="O93" s="35">
        <v>0</v>
      </c>
      <c r="P93" s="35">
        <v>0</v>
      </c>
      <c r="Q93" s="35">
        <v>0</v>
      </c>
      <c r="R93" s="35">
        <v>0</v>
      </c>
      <c r="S93" s="35">
        <v>0</v>
      </c>
      <c r="T93" s="35">
        <v>0</v>
      </c>
      <c r="U93" s="35">
        <v>0</v>
      </c>
      <c r="V93" s="35">
        <v>0</v>
      </c>
      <c r="W93" s="35">
        <v>0</v>
      </c>
      <c r="X93" s="35">
        <v>0</v>
      </c>
      <c r="Y93" s="35">
        <v>0</v>
      </c>
      <c r="Z93" s="35">
        <v>0</v>
      </c>
      <c r="AA93" s="35">
        <v>0</v>
      </c>
      <c r="AB93" s="35">
        <v>0</v>
      </c>
      <c r="AC93" s="35">
        <v>0</v>
      </c>
      <c r="AD93" s="35">
        <v>0</v>
      </c>
      <c r="AE93" s="35">
        <v>0</v>
      </c>
      <c r="AF93" s="17"/>
    </row>
    <row r="94" spans="1:32" ht="16.5" x14ac:dyDescent="0.25">
      <c r="A94" s="22" t="s">
        <v>25</v>
      </c>
      <c r="B94" s="34">
        <f>H94+J94+L94+N94+P94+R94+T94+V94+X94+Z94+AB94+AD94</f>
        <v>300</v>
      </c>
      <c r="C94" s="35">
        <f>H94+J94+L94+N94+P94+R94+T94+V94+X94+Z94+AB94</f>
        <v>300</v>
      </c>
      <c r="D94" s="35">
        <v>300</v>
      </c>
      <c r="E94" s="35">
        <f t="shared" ref="E94" si="110">I94+K94+M94+O94+Q94+S94+U94+W94+Y94+AA94+AC94+AE94</f>
        <v>300</v>
      </c>
      <c r="F94" s="15">
        <v>0</v>
      </c>
      <c r="G94" s="15">
        <v>0</v>
      </c>
      <c r="H94" s="35">
        <v>0</v>
      </c>
      <c r="I94" s="35">
        <v>0</v>
      </c>
      <c r="J94" s="35">
        <v>0</v>
      </c>
      <c r="K94" s="35">
        <v>0</v>
      </c>
      <c r="L94" s="35">
        <v>0</v>
      </c>
      <c r="M94" s="35">
        <v>0</v>
      </c>
      <c r="N94" s="35">
        <v>0</v>
      </c>
      <c r="O94" s="35">
        <v>0</v>
      </c>
      <c r="P94" s="35">
        <v>0</v>
      </c>
      <c r="Q94" s="35">
        <v>0</v>
      </c>
      <c r="R94" s="35">
        <v>0</v>
      </c>
      <c r="S94" s="35">
        <v>0</v>
      </c>
      <c r="T94" s="35">
        <v>0</v>
      </c>
      <c r="U94" s="35">
        <v>0</v>
      </c>
      <c r="V94" s="35">
        <v>0</v>
      </c>
      <c r="W94" s="35">
        <v>0</v>
      </c>
      <c r="X94" s="35">
        <v>0</v>
      </c>
      <c r="Y94" s="35">
        <v>0</v>
      </c>
      <c r="Z94" s="35">
        <v>0</v>
      </c>
      <c r="AA94" s="35">
        <v>0</v>
      </c>
      <c r="AB94" s="35">
        <v>300</v>
      </c>
      <c r="AC94" s="35">
        <v>150</v>
      </c>
      <c r="AD94" s="35">
        <v>0</v>
      </c>
      <c r="AE94" s="35">
        <v>150</v>
      </c>
      <c r="AF94" s="17"/>
    </row>
    <row r="95" spans="1:32" ht="16.5" x14ac:dyDescent="0.25">
      <c r="A95" s="22" t="s">
        <v>26</v>
      </c>
      <c r="B95" s="34">
        <f t="shared" ref="B95:B96" si="111">H95+J95+L95+N95+P95+R95+T95+V95+X95+Z95+AB95+AD95</f>
        <v>300</v>
      </c>
      <c r="C95" s="35">
        <f>H95+J95+L95+N95+P95+R95+T95+V95+X95+Z95+AB95</f>
        <v>300</v>
      </c>
      <c r="D95" s="35">
        <f>E95</f>
        <v>300</v>
      </c>
      <c r="E95" s="35">
        <f>I95+K95+M95+O95+Q95+S95+U95+W95+Y95+AA95+AC95+AE95</f>
        <v>300</v>
      </c>
      <c r="F95" s="15">
        <f>E95/B95*100</f>
        <v>100</v>
      </c>
      <c r="G95" s="15">
        <f t="shared" ref="G95" si="112">E95/C95*100</f>
        <v>100</v>
      </c>
      <c r="H95" s="35">
        <v>0</v>
      </c>
      <c r="I95" s="35">
        <v>0</v>
      </c>
      <c r="J95" s="35">
        <v>0</v>
      </c>
      <c r="K95" s="35">
        <v>0</v>
      </c>
      <c r="L95" s="35">
        <v>0</v>
      </c>
      <c r="M95" s="35">
        <v>0</v>
      </c>
      <c r="N95" s="35">
        <v>0</v>
      </c>
      <c r="O95" s="35">
        <v>0</v>
      </c>
      <c r="P95" s="35">
        <v>0</v>
      </c>
      <c r="Q95" s="35">
        <v>0</v>
      </c>
      <c r="R95" s="35">
        <v>0</v>
      </c>
      <c r="S95" s="35">
        <v>0</v>
      </c>
      <c r="T95" s="35">
        <v>0</v>
      </c>
      <c r="U95" s="35">
        <v>0</v>
      </c>
      <c r="V95" s="35">
        <v>0</v>
      </c>
      <c r="W95" s="35">
        <v>0</v>
      </c>
      <c r="X95" s="35">
        <v>0</v>
      </c>
      <c r="Y95" s="35">
        <v>0</v>
      </c>
      <c r="Z95" s="35">
        <v>0</v>
      </c>
      <c r="AA95" s="35">
        <v>0</v>
      </c>
      <c r="AB95" s="35">
        <v>300</v>
      </c>
      <c r="AC95" s="35">
        <v>150</v>
      </c>
      <c r="AD95" s="35">
        <v>0</v>
      </c>
      <c r="AE95" s="35">
        <v>150</v>
      </c>
      <c r="AF95" s="17"/>
    </row>
    <row r="96" spans="1:32" ht="16.5" x14ac:dyDescent="0.25">
      <c r="A96" s="22" t="s">
        <v>27</v>
      </c>
      <c r="B96" s="34">
        <f t="shared" si="111"/>
        <v>0</v>
      </c>
      <c r="C96" s="35">
        <f t="shared" ref="C96" si="113">H96+J96+L96+N96+P96+R96+T96+V96</f>
        <v>0</v>
      </c>
      <c r="D96" s="35">
        <v>0</v>
      </c>
      <c r="E96" s="35">
        <f t="shared" ref="E96" si="114">I96+K96+M96+O96+Q96+S96+U96+W96+Y96+AA96+AC96+AE96</f>
        <v>0</v>
      </c>
      <c r="F96" s="15">
        <v>0</v>
      </c>
      <c r="G96" s="15">
        <v>0</v>
      </c>
      <c r="H96" s="35">
        <v>0</v>
      </c>
      <c r="I96" s="35">
        <v>0</v>
      </c>
      <c r="J96" s="35">
        <v>0</v>
      </c>
      <c r="K96" s="35">
        <v>0</v>
      </c>
      <c r="L96" s="35">
        <v>0</v>
      </c>
      <c r="M96" s="35">
        <v>0</v>
      </c>
      <c r="N96" s="35">
        <v>0</v>
      </c>
      <c r="O96" s="35">
        <v>0</v>
      </c>
      <c r="P96" s="35">
        <v>0</v>
      </c>
      <c r="Q96" s="35">
        <v>0</v>
      </c>
      <c r="R96" s="35">
        <v>0</v>
      </c>
      <c r="S96" s="35">
        <v>0</v>
      </c>
      <c r="T96" s="35">
        <v>0</v>
      </c>
      <c r="U96" s="35">
        <v>0</v>
      </c>
      <c r="V96" s="35">
        <v>0</v>
      </c>
      <c r="W96" s="35">
        <v>0</v>
      </c>
      <c r="X96" s="35">
        <v>0</v>
      </c>
      <c r="Y96" s="35">
        <v>0</v>
      </c>
      <c r="Z96" s="35">
        <v>0</v>
      </c>
      <c r="AA96" s="35">
        <v>0</v>
      </c>
      <c r="AB96" s="35">
        <v>0</v>
      </c>
      <c r="AC96" s="35">
        <v>0</v>
      </c>
      <c r="AD96" s="35">
        <v>0</v>
      </c>
      <c r="AE96" s="35">
        <v>0</v>
      </c>
      <c r="AF96" s="17"/>
    </row>
    <row r="97" spans="1:32" ht="66" x14ac:dyDescent="0.25">
      <c r="A97" s="53" t="s">
        <v>47</v>
      </c>
      <c r="B97" s="10">
        <f>B99+B105+B111</f>
        <v>200.35000000000002</v>
      </c>
      <c r="C97" s="10">
        <f t="shared" ref="C97:E97" si="115">C99+C105+C111</f>
        <v>200.35000000000002</v>
      </c>
      <c r="D97" s="10">
        <f t="shared" si="115"/>
        <v>160.70600000000002</v>
      </c>
      <c r="E97" s="10">
        <f t="shared" si="115"/>
        <v>160.685</v>
      </c>
      <c r="F97" s="16">
        <f>E97/B97*100</f>
        <v>80.202146244072864</v>
      </c>
      <c r="G97" s="13">
        <f>E97/C97*100</f>
        <v>80.202146244072864</v>
      </c>
      <c r="H97" s="10">
        <f>H99+H111</f>
        <v>0</v>
      </c>
      <c r="I97" s="10">
        <f t="shared" ref="I97:AE97" si="116">I99+I111</f>
        <v>0</v>
      </c>
      <c r="J97" s="10">
        <f t="shared" si="116"/>
        <v>0</v>
      </c>
      <c r="K97" s="10">
        <f t="shared" si="116"/>
        <v>0</v>
      </c>
      <c r="L97" s="10">
        <f t="shared" si="116"/>
        <v>0</v>
      </c>
      <c r="M97" s="10">
        <f t="shared" si="116"/>
        <v>0</v>
      </c>
      <c r="N97" s="10">
        <f t="shared" si="116"/>
        <v>0</v>
      </c>
      <c r="O97" s="10">
        <f t="shared" si="116"/>
        <v>0</v>
      </c>
      <c r="P97" s="10">
        <f t="shared" si="116"/>
        <v>0</v>
      </c>
      <c r="Q97" s="10">
        <f t="shared" si="116"/>
        <v>0</v>
      </c>
      <c r="R97" s="10">
        <f t="shared" si="116"/>
        <v>0</v>
      </c>
      <c r="S97" s="10">
        <f t="shared" si="116"/>
        <v>0</v>
      </c>
      <c r="T97" s="10">
        <f t="shared" si="116"/>
        <v>10</v>
      </c>
      <c r="U97" s="10">
        <f t="shared" si="116"/>
        <v>0</v>
      </c>
      <c r="V97" s="10">
        <f t="shared" si="116"/>
        <v>10</v>
      </c>
      <c r="W97" s="10">
        <f t="shared" si="116"/>
        <v>0</v>
      </c>
      <c r="X97" s="10">
        <f t="shared" si="116"/>
        <v>10</v>
      </c>
      <c r="Y97" s="10">
        <f t="shared" si="116"/>
        <v>5.9160000000000004</v>
      </c>
      <c r="Z97" s="10">
        <f t="shared" si="116"/>
        <v>11.5</v>
      </c>
      <c r="AA97" s="10">
        <f t="shared" si="116"/>
        <v>33.582000000000001</v>
      </c>
      <c r="AB97" s="10">
        <f t="shared" si="116"/>
        <v>150.35000000000002</v>
      </c>
      <c r="AC97" s="10">
        <f t="shared" si="116"/>
        <v>111.791</v>
      </c>
      <c r="AD97" s="10">
        <f t="shared" si="116"/>
        <v>8.5</v>
      </c>
      <c r="AE97" s="10">
        <f t="shared" si="116"/>
        <v>9.3960000000000008</v>
      </c>
      <c r="AF97" s="16"/>
    </row>
    <row r="98" spans="1:32" ht="16.5" x14ac:dyDescent="0.25">
      <c r="A98" s="22" t="s">
        <v>21</v>
      </c>
      <c r="B98" s="34"/>
      <c r="C98" s="35"/>
      <c r="D98" s="35"/>
      <c r="E98" s="10"/>
      <c r="F98" s="16"/>
      <c r="G98" s="16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39"/>
      <c r="AF98" s="17"/>
    </row>
    <row r="99" spans="1:32" s="48" customFormat="1" ht="177.75" customHeight="1" x14ac:dyDescent="0.25">
      <c r="A99" s="52" t="s">
        <v>48</v>
      </c>
      <c r="B99" s="45">
        <f>B100</f>
        <v>60</v>
      </c>
      <c r="C99" s="45">
        <f t="shared" ref="C99:E99" si="117">C100</f>
        <v>60</v>
      </c>
      <c r="D99" s="45">
        <f t="shared" si="117"/>
        <v>59.856000000000009</v>
      </c>
      <c r="E99" s="45">
        <f t="shared" si="117"/>
        <v>59.856000000000009</v>
      </c>
      <c r="F99" s="46">
        <f>E99/B99*100</f>
        <v>99.760000000000019</v>
      </c>
      <c r="G99" s="46">
        <f>E99/C99*100</f>
        <v>99.760000000000019</v>
      </c>
      <c r="H99" s="45">
        <f t="shared" ref="H99:AE99" si="118">H100</f>
        <v>0</v>
      </c>
      <c r="I99" s="45">
        <f t="shared" si="118"/>
        <v>0</v>
      </c>
      <c r="J99" s="45">
        <f t="shared" si="118"/>
        <v>0</v>
      </c>
      <c r="K99" s="45">
        <f t="shared" si="118"/>
        <v>0</v>
      </c>
      <c r="L99" s="45">
        <f t="shared" si="118"/>
        <v>0</v>
      </c>
      <c r="M99" s="45">
        <f t="shared" si="118"/>
        <v>0</v>
      </c>
      <c r="N99" s="45">
        <f t="shared" si="118"/>
        <v>0</v>
      </c>
      <c r="O99" s="45">
        <f t="shared" si="118"/>
        <v>0</v>
      </c>
      <c r="P99" s="45">
        <f t="shared" si="118"/>
        <v>0</v>
      </c>
      <c r="Q99" s="45">
        <f t="shared" si="118"/>
        <v>0</v>
      </c>
      <c r="R99" s="45">
        <f t="shared" si="118"/>
        <v>0</v>
      </c>
      <c r="S99" s="45">
        <f t="shared" si="118"/>
        <v>0</v>
      </c>
      <c r="T99" s="45">
        <f t="shared" si="118"/>
        <v>10</v>
      </c>
      <c r="U99" s="45">
        <f t="shared" si="118"/>
        <v>0</v>
      </c>
      <c r="V99" s="45">
        <f t="shared" si="118"/>
        <v>10</v>
      </c>
      <c r="W99" s="45">
        <f t="shared" si="118"/>
        <v>0</v>
      </c>
      <c r="X99" s="45">
        <f t="shared" si="118"/>
        <v>10</v>
      </c>
      <c r="Y99" s="45">
        <f t="shared" si="118"/>
        <v>5.9160000000000004</v>
      </c>
      <c r="Z99" s="45">
        <f t="shared" si="118"/>
        <v>11.5</v>
      </c>
      <c r="AA99" s="45">
        <f t="shared" si="118"/>
        <v>33.582000000000001</v>
      </c>
      <c r="AB99" s="45">
        <f t="shared" si="118"/>
        <v>10</v>
      </c>
      <c r="AC99" s="45">
        <f t="shared" si="118"/>
        <v>10.962</v>
      </c>
      <c r="AD99" s="45">
        <f t="shared" si="118"/>
        <v>8.5</v>
      </c>
      <c r="AE99" s="45">
        <f t="shared" si="118"/>
        <v>9.3960000000000008</v>
      </c>
      <c r="AF99" s="51" t="s">
        <v>75</v>
      </c>
    </row>
    <row r="100" spans="1:32" ht="16.5" x14ac:dyDescent="0.25">
      <c r="A100" s="17" t="s">
        <v>23</v>
      </c>
      <c r="B100" s="33">
        <f>B101+B102+B103+B104</f>
        <v>60</v>
      </c>
      <c r="C100" s="33">
        <f t="shared" ref="C100:E100" si="119">C101+C102+C103+C104</f>
        <v>60</v>
      </c>
      <c r="D100" s="33">
        <f t="shared" si="119"/>
        <v>59.856000000000009</v>
      </c>
      <c r="E100" s="33">
        <f t="shared" si="119"/>
        <v>59.856000000000009</v>
      </c>
      <c r="F100" s="13">
        <f>E100/B100*100</f>
        <v>99.760000000000019</v>
      </c>
      <c r="G100" s="13">
        <f>E100/C100*100</f>
        <v>99.760000000000019</v>
      </c>
      <c r="H100" s="33">
        <f>H101+H102+H103+H104</f>
        <v>0</v>
      </c>
      <c r="I100" s="33">
        <f t="shared" ref="I100:AD100" si="120">I101+I102+I103+I104</f>
        <v>0</v>
      </c>
      <c r="J100" s="33">
        <f t="shared" si="120"/>
        <v>0</v>
      </c>
      <c r="K100" s="33">
        <f t="shared" si="120"/>
        <v>0</v>
      </c>
      <c r="L100" s="33">
        <f t="shared" si="120"/>
        <v>0</v>
      </c>
      <c r="M100" s="33">
        <f t="shared" si="120"/>
        <v>0</v>
      </c>
      <c r="N100" s="33">
        <f t="shared" si="120"/>
        <v>0</v>
      </c>
      <c r="O100" s="33">
        <f t="shared" si="120"/>
        <v>0</v>
      </c>
      <c r="P100" s="33">
        <f t="shared" si="120"/>
        <v>0</v>
      </c>
      <c r="Q100" s="33">
        <f t="shared" si="120"/>
        <v>0</v>
      </c>
      <c r="R100" s="33">
        <f t="shared" si="120"/>
        <v>0</v>
      </c>
      <c r="S100" s="33">
        <f t="shared" si="120"/>
        <v>0</v>
      </c>
      <c r="T100" s="33">
        <f t="shared" si="120"/>
        <v>10</v>
      </c>
      <c r="U100" s="33">
        <f t="shared" si="120"/>
        <v>0</v>
      </c>
      <c r="V100" s="33">
        <f t="shared" si="120"/>
        <v>10</v>
      </c>
      <c r="W100" s="33">
        <f t="shared" si="120"/>
        <v>0</v>
      </c>
      <c r="X100" s="33">
        <f t="shared" si="120"/>
        <v>10</v>
      </c>
      <c r="Y100" s="33">
        <f t="shared" si="120"/>
        <v>5.9160000000000004</v>
      </c>
      <c r="Z100" s="33">
        <f t="shared" si="120"/>
        <v>11.5</v>
      </c>
      <c r="AA100" s="33">
        <f t="shared" si="120"/>
        <v>33.582000000000001</v>
      </c>
      <c r="AB100" s="33">
        <f t="shared" si="120"/>
        <v>10</v>
      </c>
      <c r="AC100" s="33">
        <f t="shared" si="120"/>
        <v>10.962</v>
      </c>
      <c r="AD100" s="33">
        <f t="shared" si="120"/>
        <v>8.5</v>
      </c>
      <c r="AE100" s="10">
        <f>AE101+AE102+AE103+AE104</f>
        <v>9.3960000000000008</v>
      </c>
      <c r="AF100" s="17"/>
    </row>
    <row r="101" spans="1:32" ht="16.5" x14ac:dyDescent="0.25">
      <c r="A101" s="22" t="s">
        <v>24</v>
      </c>
      <c r="B101" s="34">
        <f>H101+J101+L101+N101+P101+R101+T101+V101+X101+Z101+AB101+AD101</f>
        <v>0</v>
      </c>
      <c r="C101" s="35">
        <f>H101+J101+L101+N101+P101+R101+T101+V101</f>
        <v>0</v>
      </c>
      <c r="D101" s="35">
        <v>0</v>
      </c>
      <c r="E101" s="35">
        <f>I101+K101+M101+O101+Q101+S101+U101+W101+Y101+AA101+AC101+AE101</f>
        <v>0</v>
      </c>
      <c r="F101" s="15">
        <v>0</v>
      </c>
      <c r="G101" s="15">
        <v>0</v>
      </c>
      <c r="H101" s="35">
        <v>0</v>
      </c>
      <c r="I101" s="35">
        <v>0</v>
      </c>
      <c r="J101" s="35">
        <v>0</v>
      </c>
      <c r="K101" s="35">
        <v>0</v>
      </c>
      <c r="L101" s="35">
        <v>0</v>
      </c>
      <c r="M101" s="35">
        <v>0</v>
      </c>
      <c r="N101" s="35">
        <v>0</v>
      </c>
      <c r="O101" s="35">
        <v>0</v>
      </c>
      <c r="P101" s="35">
        <v>0</v>
      </c>
      <c r="Q101" s="35">
        <v>0</v>
      </c>
      <c r="R101" s="35">
        <v>0</v>
      </c>
      <c r="S101" s="35">
        <v>0</v>
      </c>
      <c r="T101" s="35">
        <v>0</v>
      </c>
      <c r="U101" s="35">
        <v>0</v>
      </c>
      <c r="V101" s="35">
        <v>0</v>
      </c>
      <c r="W101" s="35">
        <v>0</v>
      </c>
      <c r="X101" s="35">
        <v>0</v>
      </c>
      <c r="Y101" s="35">
        <v>0</v>
      </c>
      <c r="Z101" s="35">
        <v>0</v>
      </c>
      <c r="AA101" s="35">
        <v>0</v>
      </c>
      <c r="AB101" s="35">
        <v>0</v>
      </c>
      <c r="AC101" s="35">
        <v>0</v>
      </c>
      <c r="AD101" s="35">
        <v>0</v>
      </c>
      <c r="AE101" s="35">
        <v>0</v>
      </c>
      <c r="AF101" s="17"/>
    </row>
    <row r="102" spans="1:32" ht="16.5" x14ac:dyDescent="0.25">
      <c r="A102" s="22" t="s">
        <v>25</v>
      </c>
      <c r="B102" s="34">
        <f>H102+J102+L102+N102+P102+R102+T102+V102+X102+Z102+AB102+AD102</f>
        <v>0</v>
      </c>
      <c r="C102" s="35">
        <f t="shared" ref="C102" si="121">H102+J102+L102+N102+P102+R102+T102+V102</f>
        <v>0</v>
      </c>
      <c r="D102" s="35">
        <v>0</v>
      </c>
      <c r="E102" s="35">
        <f t="shared" ref="E102" si="122">I102+K102+M102+O102+Q102+S102+U102+W102+Y102+AA102+AC102+AE102</f>
        <v>0</v>
      </c>
      <c r="F102" s="15">
        <v>0</v>
      </c>
      <c r="G102" s="15">
        <v>0</v>
      </c>
      <c r="H102" s="35">
        <v>0</v>
      </c>
      <c r="I102" s="35">
        <v>0</v>
      </c>
      <c r="J102" s="35">
        <v>0</v>
      </c>
      <c r="K102" s="35">
        <v>0</v>
      </c>
      <c r="L102" s="35">
        <v>0</v>
      </c>
      <c r="M102" s="35">
        <v>0</v>
      </c>
      <c r="N102" s="35">
        <v>0</v>
      </c>
      <c r="O102" s="35">
        <v>0</v>
      </c>
      <c r="P102" s="35">
        <v>0</v>
      </c>
      <c r="Q102" s="35">
        <v>0</v>
      </c>
      <c r="R102" s="35">
        <v>0</v>
      </c>
      <c r="S102" s="35">
        <v>0</v>
      </c>
      <c r="T102" s="35">
        <v>0</v>
      </c>
      <c r="U102" s="35">
        <v>0</v>
      </c>
      <c r="V102" s="35">
        <v>0</v>
      </c>
      <c r="W102" s="35">
        <v>0</v>
      </c>
      <c r="X102" s="35">
        <v>0</v>
      </c>
      <c r="Y102" s="35">
        <v>0</v>
      </c>
      <c r="Z102" s="35">
        <v>0</v>
      </c>
      <c r="AA102" s="35">
        <v>0</v>
      </c>
      <c r="AB102" s="35">
        <v>0</v>
      </c>
      <c r="AC102" s="35">
        <v>0</v>
      </c>
      <c r="AD102" s="35">
        <v>0</v>
      </c>
      <c r="AE102" s="35">
        <v>0</v>
      </c>
      <c r="AF102" s="17"/>
    </row>
    <row r="103" spans="1:32" ht="16.5" x14ac:dyDescent="0.25">
      <c r="A103" s="22" t="s">
        <v>26</v>
      </c>
      <c r="B103" s="34">
        <f>H103+J103+L103+N103+P103+R103+T103+V103+X103+Z103+AB103+AD103</f>
        <v>60</v>
      </c>
      <c r="C103" s="35">
        <f>H103+J103+L103+N103+P103+R103+T103+V103+X103+Z103+AB103+AD103</f>
        <v>60</v>
      </c>
      <c r="D103" s="35">
        <f>E103</f>
        <v>59.856000000000009</v>
      </c>
      <c r="E103" s="35">
        <f>I103+K103+M103+O103+Q103+S103+U103+W103+Y103+AA103+AC103+AE103</f>
        <v>59.856000000000009</v>
      </c>
      <c r="F103" s="15">
        <f>E103/B103*100</f>
        <v>99.760000000000019</v>
      </c>
      <c r="G103" s="15">
        <f>E103/C103*100</f>
        <v>99.760000000000019</v>
      </c>
      <c r="H103" s="35">
        <v>0</v>
      </c>
      <c r="I103" s="35">
        <v>0</v>
      </c>
      <c r="J103" s="35">
        <v>0</v>
      </c>
      <c r="K103" s="35">
        <v>0</v>
      </c>
      <c r="L103" s="35">
        <v>0</v>
      </c>
      <c r="M103" s="35">
        <v>0</v>
      </c>
      <c r="N103" s="35">
        <v>0</v>
      </c>
      <c r="O103" s="35">
        <v>0</v>
      </c>
      <c r="P103" s="35">
        <v>0</v>
      </c>
      <c r="Q103" s="35">
        <v>0</v>
      </c>
      <c r="R103" s="35">
        <v>0</v>
      </c>
      <c r="S103" s="35">
        <v>0</v>
      </c>
      <c r="T103" s="35">
        <v>10</v>
      </c>
      <c r="U103" s="35">
        <v>0</v>
      </c>
      <c r="V103" s="35">
        <v>10</v>
      </c>
      <c r="W103" s="35">
        <v>0</v>
      </c>
      <c r="X103" s="35">
        <v>10</v>
      </c>
      <c r="Y103" s="35">
        <v>5.9160000000000004</v>
      </c>
      <c r="Z103" s="35">
        <v>11.5</v>
      </c>
      <c r="AA103" s="35">
        <v>33.582000000000001</v>
      </c>
      <c r="AB103" s="35">
        <v>10</v>
      </c>
      <c r="AC103" s="35">
        <v>10.962</v>
      </c>
      <c r="AD103" s="35">
        <v>8.5</v>
      </c>
      <c r="AE103" s="35">
        <v>9.3960000000000008</v>
      </c>
      <c r="AF103" s="17"/>
    </row>
    <row r="104" spans="1:32" ht="16.5" x14ac:dyDescent="0.25">
      <c r="A104" s="22" t="s">
        <v>27</v>
      </c>
      <c r="B104" s="34">
        <f t="shared" ref="B104" si="123">H104+J104+L104+N104+P104+R104+T104+V104+X104+Z104+AB104+AD104</f>
        <v>0</v>
      </c>
      <c r="C104" s="35">
        <f t="shared" ref="C104" si="124">H104+J104+L104+N104+P104+R104+T104+V104</f>
        <v>0</v>
      </c>
      <c r="D104" s="35">
        <v>0</v>
      </c>
      <c r="E104" s="35">
        <f t="shared" ref="E104" si="125">I104+K104+M104+O104+Q104+S104+U104+W104+Y104+AA104+AC104+AE104</f>
        <v>0</v>
      </c>
      <c r="F104" s="15">
        <v>0</v>
      </c>
      <c r="G104" s="15">
        <v>0</v>
      </c>
      <c r="H104" s="35">
        <v>0</v>
      </c>
      <c r="I104" s="35">
        <v>0</v>
      </c>
      <c r="J104" s="35">
        <v>0</v>
      </c>
      <c r="K104" s="35">
        <v>0</v>
      </c>
      <c r="L104" s="35">
        <v>0</v>
      </c>
      <c r="M104" s="35">
        <v>0</v>
      </c>
      <c r="N104" s="35">
        <v>0</v>
      </c>
      <c r="O104" s="35">
        <v>0</v>
      </c>
      <c r="P104" s="35">
        <v>0</v>
      </c>
      <c r="Q104" s="35">
        <v>0</v>
      </c>
      <c r="R104" s="35">
        <v>0</v>
      </c>
      <c r="S104" s="35">
        <v>0</v>
      </c>
      <c r="T104" s="35">
        <v>0</v>
      </c>
      <c r="U104" s="35">
        <v>0</v>
      </c>
      <c r="V104" s="35">
        <v>0</v>
      </c>
      <c r="W104" s="35">
        <v>0</v>
      </c>
      <c r="X104" s="35">
        <v>0</v>
      </c>
      <c r="Y104" s="35">
        <v>0</v>
      </c>
      <c r="Z104" s="35">
        <v>0</v>
      </c>
      <c r="AA104" s="35">
        <v>0</v>
      </c>
      <c r="AB104" s="35">
        <v>0</v>
      </c>
      <c r="AC104" s="35">
        <v>0</v>
      </c>
      <c r="AD104" s="35">
        <v>0</v>
      </c>
      <c r="AE104" s="35">
        <v>0</v>
      </c>
      <c r="AF104" s="17"/>
    </row>
    <row r="105" spans="1:32" s="48" customFormat="1" ht="180" customHeight="1" x14ac:dyDescent="0.25">
      <c r="A105" s="44" t="s">
        <v>49</v>
      </c>
      <c r="B105" s="45">
        <f>B106</f>
        <v>0</v>
      </c>
      <c r="C105" s="45">
        <f t="shared" ref="C105:E105" si="126">C106</f>
        <v>0</v>
      </c>
      <c r="D105" s="45">
        <f t="shared" si="126"/>
        <v>0</v>
      </c>
      <c r="E105" s="45">
        <f t="shared" si="126"/>
        <v>0</v>
      </c>
      <c r="F105" s="46">
        <v>0</v>
      </c>
      <c r="G105" s="46">
        <v>0</v>
      </c>
      <c r="H105" s="45">
        <f t="shared" ref="H105:AE105" si="127">H106</f>
        <v>0</v>
      </c>
      <c r="I105" s="45">
        <f t="shared" si="127"/>
        <v>0</v>
      </c>
      <c r="J105" s="45">
        <f t="shared" si="127"/>
        <v>0</v>
      </c>
      <c r="K105" s="45">
        <f t="shared" si="127"/>
        <v>0</v>
      </c>
      <c r="L105" s="45">
        <f t="shared" si="127"/>
        <v>0</v>
      </c>
      <c r="M105" s="45">
        <f t="shared" si="127"/>
        <v>0</v>
      </c>
      <c r="N105" s="45">
        <f t="shared" si="127"/>
        <v>0</v>
      </c>
      <c r="O105" s="45">
        <f t="shared" si="127"/>
        <v>0</v>
      </c>
      <c r="P105" s="45">
        <f t="shared" si="127"/>
        <v>0</v>
      </c>
      <c r="Q105" s="45">
        <f t="shared" si="127"/>
        <v>0</v>
      </c>
      <c r="R105" s="45">
        <f t="shared" si="127"/>
        <v>0</v>
      </c>
      <c r="S105" s="45">
        <f t="shared" si="127"/>
        <v>0</v>
      </c>
      <c r="T105" s="45">
        <f t="shared" si="127"/>
        <v>0</v>
      </c>
      <c r="U105" s="45">
        <f t="shared" si="127"/>
        <v>0</v>
      </c>
      <c r="V105" s="45">
        <f t="shared" si="127"/>
        <v>0</v>
      </c>
      <c r="W105" s="45">
        <f t="shared" si="127"/>
        <v>0</v>
      </c>
      <c r="X105" s="45">
        <f t="shared" si="127"/>
        <v>0</v>
      </c>
      <c r="Y105" s="45">
        <f t="shared" si="127"/>
        <v>0</v>
      </c>
      <c r="Z105" s="45">
        <f t="shared" si="127"/>
        <v>0</v>
      </c>
      <c r="AA105" s="45">
        <f t="shared" si="127"/>
        <v>0</v>
      </c>
      <c r="AB105" s="45">
        <f t="shared" si="127"/>
        <v>0</v>
      </c>
      <c r="AC105" s="45">
        <f t="shared" si="127"/>
        <v>0</v>
      </c>
      <c r="AD105" s="45">
        <f t="shared" si="127"/>
        <v>0</v>
      </c>
      <c r="AE105" s="45">
        <f t="shared" si="127"/>
        <v>0</v>
      </c>
      <c r="AF105" s="57" t="s">
        <v>77</v>
      </c>
    </row>
    <row r="106" spans="1:32" ht="31.5" customHeight="1" x14ac:dyDescent="0.25">
      <c r="A106" s="17" t="s">
        <v>23</v>
      </c>
      <c r="B106" s="33">
        <f>B107+B108+B109+B110</f>
        <v>0</v>
      </c>
      <c r="C106" s="33">
        <f t="shared" ref="C106:E106" si="128">C107+C108+C109+C110</f>
        <v>0</v>
      </c>
      <c r="D106" s="33">
        <f t="shared" si="128"/>
        <v>0</v>
      </c>
      <c r="E106" s="33">
        <f t="shared" si="128"/>
        <v>0</v>
      </c>
      <c r="F106" s="13">
        <v>0</v>
      </c>
      <c r="G106" s="13">
        <v>0</v>
      </c>
      <c r="H106" s="33">
        <f>H107+H108+H109+H110</f>
        <v>0</v>
      </c>
      <c r="I106" s="33">
        <f t="shared" ref="I106:AE106" si="129">I107+I108+I109+I110</f>
        <v>0</v>
      </c>
      <c r="J106" s="33">
        <f t="shared" si="129"/>
        <v>0</v>
      </c>
      <c r="K106" s="33">
        <f t="shared" si="129"/>
        <v>0</v>
      </c>
      <c r="L106" s="33">
        <f t="shared" si="129"/>
        <v>0</v>
      </c>
      <c r="M106" s="33">
        <f t="shared" si="129"/>
        <v>0</v>
      </c>
      <c r="N106" s="33">
        <f t="shared" si="129"/>
        <v>0</v>
      </c>
      <c r="O106" s="33">
        <f t="shared" si="129"/>
        <v>0</v>
      </c>
      <c r="P106" s="33">
        <f t="shared" si="129"/>
        <v>0</v>
      </c>
      <c r="Q106" s="33">
        <f t="shared" si="129"/>
        <v>0</v>
      </c>
      <c r="R106" s="33">
        <f t="shared" si="129"/>
        <v>0</v>
      </c>
      <c r="S106" s="33">
        <f t="shared" si="129"/>
        <v>0</v>
      </c>
      <c r="T106" s="33">
        <f t="shared" si="129"/>
        <v>0</v>
      </c>
      <c r="U106" s="33">
        <f t="shared" si="129"/>
        <v>0</v>
      </c>
      <c r="V106" s="33">
        <f t="shared" si="129"/>
        <v>0</v>
      </c>
      <c r="W106" s="33">
        <f t="shared" si="129"/>
        <v>0</v>
      </c>
      <c r="X106" s="33">
        <f t="shared" si="129"/>
        <v>0</v>
      </c>
      <c r="Y106" s="33">
        <f t="shared" si="129"/>
        <v>0</v>
      </c>
      <c r="Z106" s="33">
        <f t="shared" si="129"/>
        <v>0</v>
      </c>
      <c r="AA106" s="33">
        <f t="shared" si="129"/>
        <v>0</v>
      </c>
      <c r="AB106" s="33">
        <f t="shared" si="129"/>
        <v>0</v>
      </c>
      <c r="AC106" s="33">
        <f t="shared" si="129"/>
        <v>0</v>
      </c>
      <c r="AD106" s="33">
        <f t="shared" si="129"/>
        <v>0</v>
      </c>
      <c r="AE106" s="33">
        <f t="shared" si="129"/>
        <v>0</v>
      </c>
      <c r="AF106" s="58"/>
    </row>
    <row r="107" spans="1:32" ht="31.5" customHeight="1" x14ac:dyDescent="0.25">
      <c r="A107" s="22" t="s">
        <v>24</v>
      </c>
      <c r="B107" s="34">
        <f>H107+J107+L107+N107+P107+R107+T107+V107+X107+Z107+AB107+AD107</f>
        <v>0</v>
      </c>
      <c r="C107" s="35">
        <f>H107+J107+L107+N107+P107+R107+T107+V107</f>
        <v>0</v>
      </c>
      <c r="D107" s="35">
        <v>0</v>
      </c>
      <c r="E107" s="35">
        <f>I107+K107+M107+O107+Q107+S107+U107+W107+Y107+AA107+AC107+AE107</f>
        <v>0</v>
      </c>
      <c r="F107" s="15">
        <v>0</v>
      </c>
      <c r="G107" s="15">
        <v>0</v>
      </c>
      <c r="H107" s="35">
        <v>0</v>
      </c>
      <c r="I107" s="35">
        <v>0</v>
      </c>
      <c r="J107" s="35">
        <v>0</v>
      </c>
      <c r="K107" s="35">
        <v>0</v>
      </c>
      <c r="L107" s="35">
        <v>0</v>
      </c>
      <c r="M107" s="35">
        <v>0</v>
      </c>
      <c r="N107" s="35">
        <v>0</v>
      </c>
      <c r="O107" s="35">
        <v>0</v>
      </c>
      <c r="P107" s="35">
        <v>0</v>
      </c>
      <c r="Q107" s="35">
        <v>0</v>
      </c>
      <c r="R107" s="35">
        <v>0</v>
      </c>
      <c r="S107" s="35">
        <v>0</v>
      </c>
      <c r="T107" s="35">
        <v>0</v>
      </c>
      <c r="U107" s="35">
        <v>0</v>
      </c>
      <c r="V107" s="35">
        <v>0</v>
      </c>
      <c r="W107" s="35">
        <v>0</v>
      </c>
      <c r="X107" s="35">
        <v>0</v>
      </c>
      <c r="Y107" s="35">
        <v>0</v>
      </c>
      <c r="Z107" s="35">
        <v>0</v>
      </c>
      <c r="AA107" s="35">
        <v>0</v>
      </c>
      <c r="AB107" s="35">
        <v>0</v>
      </c>
      <c r="AC107" s="35">
        <v>0</v>
      </c>
      <c r="AD107" s="35">
        <v>0</v>
      </c>
      <c r="AE107" s="35">
        <v>0</v>
      </c>
      <c r="AF107" s="58"/>
    </row>
    <row r="108" spans="1:32" ht="31.5" customHeight="1" x14ac:dyDescent="0.25">
      <c r="A108" s="22" t="s">
        <v>25</v>
      </c>
      <c r="B108" s="34">
        <f>H108+J108+L108+N108+P108+R108+T108+V108+X108+Z108+AB108+AD108</f>
        <v>0</v>
      </c>
      <c r="C108" s="35">
        <f t="shared" ref="C108" si="130">H108+J108+L108+N108+P108+R108+T108+V108</f>
        <v>0</v>
      </c>
      <c r="D108" s="35">
        <v>0</v>
      </c>
      <c r="E108" s="35">
        <f t="shared" ref="E108" si="131">I108+K108+M108+O108+Q108+S108+U108+W108+Y108+AA108+AC108+AE108</f>
        <v>0</v>
      </c>
      <c r="F108" s="15">
        <v>0</v>
      </c>
      <c r="G108" s="15">
        <v>0</v>
      </c>
      <c r="H108" s="35">
        <v>0</v>
      </c>
      <c r="I108" s="35">
        <v>0</v>
      </c>
      <c r="J108" s="35">
        <v>0</v>
      </c>
      <c r="K108" s="35">
        <v>0</v>
      </c>
      <c r="L108" s="35">
        <v>0</v>
      </c>
      <c r="M108" s="35">
        <v>0</v>
      </c>
      <c r="N108" s="35">
        <v>0</v>
      </c>
      <c r="O108" s="35">
        <v>0</v>
      </c>
      <c r="P108" s="35">
        <v>0</v>
      </c>
      <c r="Q108" s="35">
        <v>0</v>
      </c>
      <c r="R108" s="35">
        <v>0</v>
      </c>
      <c r="S108" s="35">
        <v>0</v>
      </c>
      <c r="T108" s="35">
        <v>0</v>
      </c>
      <c r="U108" s="35">
        <v>0</v>
      </c>
      <c r="V108" s="35">
        <v>0</v>
      </c>
      <c r="W108" s="35">
        <v>0</v>
      </c>
      <c r="X108" s="35">
        <v>0</v>
      </c>
      <c r="Y108" s="35">
        <v>0</v>
      </c>
      <c r="Z108" s="35">
        <v>0</v>
      </c>
      <c r="AA108" s="35">
        <v>0</v>
      </c>
      <c r="AB108" s="35">
        <v>0</v>
      </c>
      <c r="AC108" s="35">
        <v>0</v>
      </c>
      <c r="AD108" s="35">
        <v>0</v>
      </c>
      <c r="AE108" s="35">
        <v>0</v>
      </c>
      <c r="AF108" s="58"/>
    </row>
    <row r="109" spans="1:32" ht="31.5" customHeight="1" x14ac:dyDescent="0.25">
      <c r="A109" s="22" t="s">
        <v>26</v>
      </c>
      <c r="B109" s="34">
        <f t="shared" ref="B109:B110" si="132">H109+J109+L109+N109+P109+R109+T109+V109+X109+Z109+AB109+AD109</f>
        <v>0</v>
      </c>
      <c r="C109" s="35">
        <f>H109+J109+L109+N109+P109+R109+T109+V109</f>
        <v>0</v>
      </c>
      <c r="D109" s="35">
        <f>E109</f>
        <v>0</v>
      </c>
      <c r="E109" s="35">
        <f>I109+K109+M109+O109+Q109+S109+U109+W109+Y109+AA109+AC109+AE109</f>
        <v>0</v>
      </c>
      <c r="F109" s="15">
        <v>0</v>
      </c>
      <c r="G109" s="15">
        <v>0</v>
      </c>
      <c r="H109" s="35">
        <v>0</v>
      </c>
      <c r="I109" s="35">
        <v>0</v>
      </c>
      <c r="J109" s="35">
        <v>0</v>
      </c>
      <c r="K109" s="35">
        <v>0</v>
      </c>
      <c r="L109" s="35">
        <v>0</v>
      </c>
      <c r="M109" s="35">
        <v>0</v>
      </c>
      <c r="N109" s="35">
        <v>0</v>
      </c>
      <c r="O109" s="35">
        <v>0</v>
      </c>
      <c r="P109" s="35">
        <v>0</v>
      </c>
      <c r="Q109" s="35">
        <v>0</v>
      </c>
      <c r="R109" s="35">
        <v>0</v>
      </c>
      <c r="S109" s="35">
        <v>0</v>
      </c>
      <c r="T109" s="35">
        <v>0</v>
      </c>
      <c r="U109" s="35">
        <v>0</v>
      </c>
      <c r="V109" s="35">
        <v>0</v>
      </c>
      <c r="W109" s="35">
        <v>0</v>
      </c>
      <c r="X109" s="35">
        <v>0</v>
      </c>
      <c r="Y109" s="35">
        <v>0</v>
      </c>
      <c r="Z109" s="35">
        <v>0</v>
      </c>
      <c r="AA109" s="35">
        <v>0</v>
      </c>
      <c r="AB109" s="35">
        <v>0</v>
      </c>
      <c r="AC109" s="35">
        <v>0</v>
      </c>
      <c r="AD109" s="35">
        <v>0</v>
      </c>
      <c r="AE109" s="35">
        <v>0</v>
      </c>
      <c r="AF109" s="58"/>
    </row>
    <row r="110" spans="1:32" ht="31.5" customHeight="1" x14ac:dyDescent="0.25">
      <c r="A110" s="22" t="s">
        <v>27</v>
      </c>
      <c r="B110" s="34">
        <f t="shared" si="132"/>
        <v>0</v>
      </c>
      <c r="C110" s="35">
        <f t="shared" ref="C110" si="133">H110+J110+L110+N110+P110+R110+T110+V110</f>
        <v>0</v>
      </c>
      <c r="D110" s="35">
        <v>0</v>
      </c>
      <c r="E110" s="35">
        <f t="shared" ref="E110" si="134">I110+K110+M110+O110+Q110+S110+U110+W110+Y110+AA110+AC110+AE110</f>
        <v>0</v>
      </c>
      <c r="F110" s="15">
        <v>0</v>
      </c>
      <c r="G110" s="15">
        <v>0</v>
      </c>
      <c r="H110" s="35">
        <v>0</v>
      </c>
      <c r="I110" s="35">
        <v>0</v>
      </c>
      <c r="J110" s="35">
        <v>0</v>
      </c>
      <c r="K110" s="35">
        <v>0</v>
      </c>
      <c r="L110" s="35">
        <v>0</v>
      </c>
      <c r="M110" s="35">
        <v>0</v>
      </c>
      <c r="N110" s="35">
        <v>0</v>
      </c>
      <c r="O110" s="35">
        <v>0</v>
      </c>
      <c r="P110" s="35">
        <v>0</v>
      </c>
      <c r="Q110" s="35">
        <v>0</v>
      </c>
      <c r="R110" s="35">
        <v>0</v>
      </c>
      <c r="S110" s="35">
        <v>0</v>
      </c>
      <c r="T110" s="35">
        <v>0</v>
      </c>
      <c r="U110" s="35">
        <v>0</v>
      </c>
      <c r="V110" s="35">
        <v>0</v>
      </c>
      <c r="W110" s="35">
        <v>0</v>
      </c>
      <c r="X110" s="35">
        <v>0</v>
      </c>
      <c r="Y110" s="35">
        <v>0</v>
      </c>
      <c r="Z110" s="35">
        <v>0</v>
      </c>
      <c r="AA110" s="35">
        <v>0</v>
      </c>
      <c r="AB110" s="35">
        <v>0</v>
      </c>
      <c r="AC110" s="35">
        <v>0</v>
      </c>
      <c r="AD110" s="35">
        <v>0</v>
      </c>
      <c r="AE110" s="35">
        <v>0</v>
      </c>
      <c r="AF110" s="59"/>
    </row>
    <row r="111" spans="1:32" s="48" customFormat="1" ht="127.5" customHeight="1" x14ac:dyDescent="0.25">
      <c r="A111" s="44" t="s">
        <v>50</v>
      </c>
      <c r="B111" s="45">
        <f>B112</f>
        <v>140.35000000000002</v>
      </c>
      <c r="C111" s="45">
        <f t="shared" ref="C111:E111" si="135">C112</f>
        <v>140.35000000000002</v>
      </c>
      <c r="D111" s="45">
        <f t="shared" si="135"/>
        <v>100.85</v>
      </c>
      <c r="E111" s="45">
        <f t="shared" si="135"/>
        <v>100.82899999999999</v>
      </c>
      <c r="F111" s="46">
        <f>E111/B111*100</f>
        <v>71.841111506946902</v>
      </c>
      <c r="G111" s="46">
        <f t="shared" ref="G111:G112" si="136">E111/C111*100</f>
        <v>71.841111506946902</v>
      </c>
      <c r="H111" s="45">
        <f t="shared" ref="H111:AE111" si="137">H112</f>
        <v>0</v>
      </c>
      <c r="I111" s="45">
        <f t="shared" si="137"/>
        <v>0</v>
      </c>
      <c r="J111" s="45">
        <f t="shared" si="137"/>
        <v>0</v>
      </c>
      <c r="K111" s="45">
        <f t="shared" si="137"/>
        <v>0</v>
      </c>
      <c r="L111" s="45">
        <f t="shared" si="137"/>
        <v>0</v>
      </c>
      <c r="M111" s="45">
        <f t="shared" si="137"/>
        <v>0</v>
      </c>
      <c r="N111" s="45">
        <f t="shared" si="137"/>
        <v>0</v>
      </c>
      <c r="O111" s="45">
        <f t="shared" si="137"/>
        <v>0</v>
      </c>
      <c r="P111" s="45">
        <f t="shared" si="137"/>
        <v>0</v>
      </c>
      <c r="Q111" s="45">
        <f t="shared" si="137"/>
        <v>0</v>
      </c>
      <c r="R111" s="45">
        <f t="shared" si="137"/>
        <v>0</v>
      </c>
      <c r="S111" s="45">
        <f t="shared" si="137"/>
        <v>0</v>
      </c>
      <c r="T111" s="45">
        <f t="shared" si="137"/>
        <v>0</v>
      </c>
      <c r="U111" s="45">
        <f t="shared" si="137"/>
        <v>0</v>
      </c>
      <c r="V111" s="45">
        <f t="shared" si="137"/>
        <v>0</v>
      </c>
      <c r="W111" s="45">
        <f t="shared" si="137"/>
        <v>0</v>
      </c>
      <c r="X111" s="45">
        <f t="shared" si="137"/>
        <v>0</v>
      </c>
      <c r="Y111" s="45">
        <f t="shared" si="137"/>
        <v>0</v>
      </c>
      <c r="Z111" s="45">
        <f t="shared" si="137"/>
        <v>0</v>
      </c>
      <c r="AA111" s="45">
        <f t="shared" si="137"/>
        <v>0</v>
      </c>
      <c r="AB111" s="45">
        <f t="shared" si="137"/>
        <v>140.35000000000002</v>
      </c>
      <c r="AC111" s="45">
        <f t="shared" si="137"/>
        <v>100.82899999999999</v>
      </c>
      <c r="AD111" s="45">
        <f t="shared" si="137"/>
        <v>0</v>
      </c>
      <c r="AE111" s="45">
        <f t="shared" si="137"/>
        <v>0</v>
      </c>
      <c r="AF111" s="51" t="s">
        <v>74</v>
      </c>
    </row>
    <row r="112" spans="1:32" ht="16.5" x14ac:dyDescent="0.25">
      <c r="A112" s="17" t="s">
        <v>23</v>
      </c>
      <c r="B112" s="33">
        <f>B113+B114+B115+B116</f>
        <v>140.35000000000002</v>
      </c>
      <c r="C112" s="33">
        <f t="shared" ref="C112:E112" si="138">C113+C114+C115+C116</f>
        <v>140.35000000000002</v>
      </c>
      <c r="D112" s="33">
        <f t="shared" si="138"/>
        <v>100.85</v>
      </c>
      <c r="E112" s="33">
        <f t="shared" si="138"/>
        <v>100.82899999999999</v>
      </c>
      <c r="F112" s="13">
        <f>E112/B112*100</f>
        <v>71.841111506946902</v>
      </c>
      <c r="G112" s="13">
        <f t="shared" si="136"/>
        <v>71.841111506946902</v>
      </c>
      <c r="H112" s="33">
        <f>H113+H114+H115+H116</f>
        <v>0</v>
      </c>
      <c r="I112" s="33">
        <f t="shared" ref="I112:AE112" si="139">I113+I114+I115+I116</f>
        <v>0</v>
      </c>
      <c r="J112" s="33">
        <f t="shared" si="139"/>
        <v>0</v>
      </c>
      <c r="K112" s="33">
        <f t="shared" si="139"/>
        <v>0</v>
      </c>
      <c r="L112" s="33">
        <f t="shared" si="139"/>
        <v>0</v>
      </c>
      <c r="M112" s="33">
        <f t="shared" si="139"/>
        <v>0</v>
      </c>
      <c r="N112" s="33">
        <f t="shared" si="139"/>
        <v>0</v>
      </c>
      <c r="O112" s="33">
        <f t="shared" si="139"/>
        <v>0</v>
      </c>
      <c r="P112" s="33">
        <f t="shared" si="139"/>
        <v>0</v>
      </c>
      <c r="Q112" s="33">
        <f t="shared" si="139"/>
        <v>0</v>
      </c>
      <c r="R112" s="33">
        <f t="shared" si="139"/>
        <v>0</v>
      </c>
      <c r="S112" s="33">
        <f t="shared" si="139"/>
        <v>0</v>
      </c>
      <c r="T112" s="33">
        <f t="shared" si="139"/>
        <v>0</v>
      </c>
      <c r="U112" s="33">
        <f t="shared" si="139"/>
        <v>0</v>
      </c>
      <c r="V112" s="33">
        <f t="shared" si="139"/>
        <v>0</v>
      </c>
      <c r="W112" s="33">
        <f t="shared" si="139"/>
        <v>0</v>
      </c>
      <c r="X112" s="33">
        <f t="shared" si="139"/>
        <v>0</v>
      </c>
      <c r="Y112" s="33">
        <f t="shared" si="139"/>
        <v>0</v>
      </c>
      <c r="Z112" s="33">
        <f t="shared" si="139"/>
        <v>0</v>
      </c>
      <c r="AA112" s="33">
        <f t="shared" si="139"/>
        <v>0</v>
      </c>
      <c r="AB112" s="33">
        <f t="shared" si="139"/>
        <v>140.35000000000002</v>
      </c>
      <c r="AC112" s="33">
        <f t="shared" si="139"/>
        <v>100.82899999999999</v>
      </c>
      <c r="AD112" s="33">
        <f t="shared" si="139"/>
        <v>0</v>
      </c>
      <c r="AE112" s="33">
        <f t="shared" si="139"/>
        <v>0</v>
      </c>
      <c r="AF112" s="17"/>
    </row>
    <row r="113" spans="1:33" ht="16.5" x14ac:dyDescent="0.25">
      <c r="A113" s="22" t="s">
        <v>24</v>
      </c>
      <c r="B113" s="34">
        <f>H113+J113+L113+N113+P113+R113+T113+V113+X113+Z113+AB113+AD113</f>
        <v>0</v>
      </c>
      <c r="C113" s="35">
        <f>H113+J113+L113+N113+P113+R113+T113+V113</f>
        <v>0</v>
      </c>
      <c r="D113" s="35">
        <v>0</v>
      </c>
      <c r="E113" s="35">
        <f>I113+K113+M113+O113+Q113+S113+U113+W113+Y113+AA113+AC113+AE113</f>
        <v>0</v>
      </c>
      <c r="F113" s="15">
        <v>0</v>
      </c>
      <c r="G113" s="15">
        <v>0</v>
      </c>
      <c r="H113" s="35">
        <v>0</v>
      </c>
      <c r="I113" s="35">
        <v>0</v>
      </c>
      <c r="J113" s="35">
        <v>0</v>
      </c>
      <c r="K113" s="35">
        <v>0</v>
      </c>
      <c r="L113" s="35">
        <v>0</v>
      </c>
      <c r="M113" s="35">
        <v>0</v>
      </c>
      <c r="N113" s="35">
        <v>0</v>
      </c>
      <c r="O113" s="35">
        <v>0</v>
      </c>
      <c r="P113" s="35">
        <v>0</v>
      </c>
      <c r="Q113" s="35">
        <v>0</v>
      </c>
      <c r="R113" s="35">
        <v>0</v>
      </c>
      <c r="S113" s="35">
        <v>0</v>
      </c>
      <c r="T113" s="35">
        <v>0</v>
      </c>
      <c r="U113" s="35">
        <v>0</v>
      </c>
      <c r="V113" s="35">
        <v>0</v>
      </c>
      <c r="W113" s="35">
        <v>0</v>
      </c>
      <c r="X113" s="35">
        <v>0</v>
      </c>
      <c r="Y113" s="35">
        <v>0</v>
      </c>
      <c r="Z113" s="35">
        <v>0</v>
      </c>
      <c r="AA113" s="35">
        <v>0</v>
      </c>
      <c r="AB113" s="35">
        <v>0</v>
      </c>
      <c r="AC113" s="35">
        <v>0</v>
      </c>
      <c r="AD113" s="35">
        <v>0</v>
      </c>
      <c r="AE113" s="35">
        <v>0</v>
      </c>
      <c r="AF113" s="17"/>
    </row>
    <row r="114" spans="1:33" ht="16.5" x14ac:dyDescent="0.25">
      <c r="A114" s="22" t="s">
        <v>25</v>
      </c>
      <c r="B114" s="34">
        <f>H114+J114+L114+N114+P114+R114+T114+V114+X114+Z114+AB114+AD114</f>
        <v>135.30000000000001</v>
      </c>
      <c r="C114" s="35">
        <f>H114+J114+L114+N114+P114+R114+T114+V114+X114+Z114+AB114+AD114</f>
        <v>135.30000000000001</v>
      </c>
      <c r="D114" s="35">
        <v>95.8</v>
      </c>
      <c r="E114" s="35">
        <f t="shared" ref="E114" si="140">I114+K114+M114+O114+Q114+S114+U114+W114+Y114+AA114+AC114+AE114</f>
        <v>95.778999999999996</v>
      </c>
      <c r="F114" s="15">
        <f>E114/B114*100</f>
        <v>70.790096082779002</v>
      </c>
      <c r="G114" s="15">
        <f t="shared" ref="G114:G115" si="141">E114/C114*100</f>
        <v>70.790096082779002</v>
      </c>
      <c r="H114" s="35">
        <v>0</v>
      </c>
      <c r="I114" s="35">
        <v>0</v>
      </c>
      <c r="J114" s="35">
        <v>0</v>
      </c>
      <c r="K114" s="35">
        <v>0</v>
      </c>
      <c r="L114" s="35">
        <v>0</v>
      </c>
      <c r="M114" s="35">
        <v>0</v>
      </c>
      <c r="N114" s="35">
        <v>0</v>
      </c>
      <c r="O114" s="35">
        <v>0</v>
      </c>
      <c r="P114" s="35">
        <v>0</v>
      </c>
      <c r="Q114" s="35">
        <v>0</v>
      </c>
      <c r="R114" s="35">
        <v>0</v>
      </c>
      <c r="S114" s="35">
        <v>0</v>
      </c>
      <c r="T114" s="35">
        <v>0</v>
      </c>
      <c r="U114" s="35">
        <v>0</v>
      </c>
      <c r="V114" s="35">
        <v>0</v>
      </c>
      <c r="W114" s="35">
        <v>0</v>
      </c>
      <c r="X114" s="35">
        <v>0</v>
      </c>
      <c r="Y114" s="35">
        <v>0</v>
      </c>
      <c r="Z114" s="35">
        <v>0</v>
      </c>
      <c r="AA114" s="35">
        <v>0</v>
      </c>
      <c r="AB114" s="35">
        <v>135.30000000000001</v>
      </c>
      <c r="AC114" s="35">
        <v>95.778999999999996</v>
      </c>
      <c r="AD114" s="35">
        <v>0</v>
      </c>
      <c r="AE114" s="35">
        <v>0</v>
      </c>
      <c r="AF114" s="17"/>
    </row>
    <row r="115" spans="1:33" ht="16.5" x14ac:dyDescent="0.25">
      <c r="A115" s="22" t="s">
        <v>26</v>
      </c>
      <c r="B115" s="34">
        <f t="shared" ref="B115:B116" si="142">H115+J115+L115+N115+P115+R115+T115+V115+X115+Z115+AB115+AD115</f>
        <v>5.05</v>
      </c>
      <c r="C115" s="35">
        <f>H115+J115+L115+N115+P115+R115+T115+V115+X115+Z115+AB115</f>
        <v>5.05</v>
      </c>
      <c r="D115" s="35">
        <f>E115</f>
        <v>5.05</v>
      </c>
      <c r="E115" s="35">
        <f>I115+K115+M115+O115+Q115+S115+U115+W115+Y115+AA115+AC115+AE115</f>
        <v>5.05</v>
      </c>
      <c r="F115" s="15">
        <f>E115/B115*100</f>
        <v>100</v>
      </c>
      <c r="G115" s="15">
        <f t="shared" si="141"/>
        <v>100</v>
      </c>
      <c r="H115" s="35">
        <v>0</v>
      </c>
      <c r="I115" s="35">
        <v>0</v>
      </c>
      <c r="J115" s="35">
        <v>0</v>
      </c>
      <c r="K115" s="35">
        <v>0</v>
      </c>
      <c r="L115" s="35">
        <v>0</v>
      </c>
      <c r="M115" s="35">
        <v>0</v>
      </c>
      <c r="N115" s="35">
        <v>0</v>
      </c>
      <c r="O115" s="35">
        <v>0</v>
      </c>
      <c r="P115" s="35">
        <v>0</v>
      </c>
      <c r="Q115" s="35">
        <v>0</v>
      </c>
      <c r="R115" s="35">
        <v>0</v>
      </c>
      <c r="S115" s="35">
        <v>0</v>
      </c>
      <c r="T115" s="35">
        <v>0</v>
      </c>
      <c r="U115" s="35">
        <v>0</v>
      </c>
      <c r="V115" s="35">
        <v>0</v>
      </c>
      <c r="W115" s="35">
        <v>0</v>
      </c>
      <c r="X115" s="35">
        <v>0</v>
      </c>
      <c r="Y115" s="35">
        <v>0</v>
      </c>
      <c r="Z115" s="35">
        <v>0</v>
      </c>
      <c r="AA115" s="35">
        <v>0</v>
      </c>
      <c r="AB115" s="35">
        <v>5.05</v>
      </c>
      <c r="AC115" s="35">
        <v>5.05</v>
      </c>
      <c r="AD115" s="35">
        <v>0</v>
      </c>
      <c r="AE115" s="35">
        <v>0</v>
      </c>
      <c r="AF115" s="17"/>
    </row>
    <row r="116" spans="1:33" ht="16.5" x14ac:dyDescent="0.25">
      <c r="A116" s="22" t="s">
        <v>27</v>
      </c>
      <c r="B116" s="34">
        <f t="shared" si="142"/>
        <v>0</v>
      </c>
      <c r="C116" s="35">
        <f t="shared" ref="C116" si="143">H116+J116+L116+N116+P116+R116+T116+V116</f>
        <v>0</v>
      </c>
      <c r="D116" s="35">
        <v>0</v>
      </c>
      <c r="E116" s="35">
        <f t="shared" ref="E116" si="144">I116+K116+M116+O116+Q116+S116+U116+W116+Y116+AA116+AC116+AE116</f>
        <v>0</v>
      </c>
      <c r="F116" s="15">
        <v>0</v>
      </c>
      <c r="G116" s="15">
        <v>0</v>
      </c>
      <c r="H116" s="35">
        <v>0</v>
      </c>
      <c r="I116" s="35">
        <v>0</v>
      </c>
      <c r="J116" s="35">
        <v>0</v>
      </c>
      <c r="K116" s="35">
        <v>0</v>
      </c>
      <c r="L116" s="35">
        <v>0</v>
      </c>
      <c r="M116" s="35">
        <v>0</v>
      </c>
      <c r="N116" s="35">
        <v>0</v>
      </c>
      <c r="O116" s="35">
        <v>0</v>
      </c>
      <c r="P116" s="35">
        <v>0</v>
      </c>
      <c r="Q116" s="35">
        <v>0</v>
      </c>
      <c r="R116" s="35">
        <v>0</v>
      </c>
      <c r="S116" s="35">
        <v>0</v>
      </c>
      <c r="T116" s="35">
        <v>0</v>
      </c>
      <c r="U116" s="35">
        <v>0</v>
      </c>
      <c r="V116" s="35">
        <v>0</v>
      </c>
      <c r="W116" s="35">
        <v>0</v>
      </c>
      <c r="X116" s="35">
        <v>0</v>
      </c>
      <c r="Y116" s="35">
        <v>0</v>
      </c>
      <c r="Z116" s="35">
        <v>0</v>
      </c>
      <c r="AA116" s="35">
        <v>0</v>
      </c>
      <c r="AB116" s="35">
        <v>0</v>
      </c>
      <c r="AC116" s="35">
        <v>0</v>
      </c>
      <c r="AD116" s="35">
        <v>0</v>
      </c>
      <c r="AE116" s="35">
        <v>0</v>
      </c>
      <c r="AF116" s="17"/>
    </row>
    <row r="117" spans="1:33" ht="156.75" customHeight="1" x14ac:dyDescent="0.25">
      <c r="A117" s="53" t="s">
        <v>51</v>
      </c>
      <c r="B117" s="10">
        <f>B119</f>
        <v>629.25</v>
      </c>
      <c r="C117" s="10">
        <f t="shared" ref="C117:AD117" si="145">C119</f>
        <v>629.25</v>
      </c>
      <c r="D117" s="10">
        <f t="shared" si="145"/>
        <v>629.25</v>
      </c>
      <c r="E117" s="10">
        <f t="shared" si="145"/>
        <v>629.25</v>
      </c>
      <c r="F117" s="16">
        <f>E117/B117*100</f>
        <v>100</v>
      </c>
      <c r="G117" s="13">
        <f t="shared" ref="G117" si="146">E117/C117*100</f>
        <v>100</v>
      </c>
      <c r="H117" s="10">
        <f t="shared" si="145"/>
        <v>0</v>
      </c>
      <c r="I117" s="10">
        <f t="shared" si="145"/>
        <v>0</v>
      </c>
      <c r="J117" s="10">
        <f t="shared" si="145"/>
        <v>0</v>
      </c>
      <c r="K117" s="10">
        <f t="shared" si="145"/>
        <v>0</v>
      </c>
      <c r="L117" s="10">
        <f t="shared" si="145"/>
        <v>0</v>
      </c>
      <c r="M117" s="10">
        <f t="shared" si="145"/>
        <v>0</v>
      </c>
      <c r="N117" s="10">
        <f t="shared" si="145"/>
        <v>0</v>
      </c>
      <c r="O117" s="10">
        <f t="shared" si="145"/>
        <v>0</v>
      </c>
      <c r="P117" s="10">
        <f t="shared" si="145"/>
        <v>0</v>
      </c>
      <c r="Q117" s="10">
        <f t="shared" si="145"/>
        <v>0</v>
      </c>
      <c r="R117" s="10">
        <f t="shared" si="145"/>
        <v>0</v>
      </c>
      <c r="S117" s="10">
        <f t="shared" si="145"/>
        <v>0</v>
      </c>
      <c r="T117" s="10">
        <f t="shared" si="145"/>
        <v>0</v>
      </c>
      <c r="U117" s="10">
        <f t="shared" si="145"/>
        <v>0</v>
      </c>
      <c r="V117" s="10">
        <f t="shared" si="145"/>
        <v>0</v>
      </c>
      <c r="W117" s="10">
        <f t="shared" si="145"/>
        <v>0</v>
      </c>
      <c r="X117" s="10">
        <f t="shared" si="145"/>
        <v>0</v>
      </c>
      <c r="Y117" s="10">
        <f t="shared" si="145"/>
        <v>0</v>
      </c>
      <c r="Z117" s="10">
        <f t="shared" si="145"/>
        <v>0</v>
      </c>
      <c r="AA117" s="10">
        <f t="shared" si="145"/>
        <v>0</v>
      </c>
      <c r="AB117" s="10">
        <f t="shared" si="145"/>
        <v>629.25</v>
      </c>
      <c r="AC117" s="10">
        <f t="shared" si="145"/>
        <v>0</v>
      </c>
      <c r="AD117" s="10">
        <f t="shared" si="145"/>
        <v>0</v>
      </c>
      <c r="AE117" s="10">
        <f>AE119</f>
        <v>629.25</v>
      </c>
      <c r="AF117" s="16"/>
    </row>
    <row r="118" spans="1:33" ht="16.5" x14ac:dyDescent="0.25">
      <c r="A118" s="22" t="s">
        <v>21</v>
      </c>
      <c r="B118" s="34"/>
      <c r="C118" s="35"/>
      <c r="D118" s="35"/>
      <c r="E118" s="10"/>
      <c r="F118" s="16"/>
      <c r="G118" s="16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39"/>
      <c r="AF118" s="17"/>
    </row>
    <row r="119" spans="1:33" s="48" customFormat="1" ht="121.5" customHeight="1" x14ac:dyDescent="0.25">
      <c r="A119" s="52" t="s">
        <v>52</v>
      </c>
      <c r="B119" s="45">
        <f>B120</f>
        <v>629.25</v>
      </c>
      <c r="C119" s="45">
        <f t="shared" ref="C119:E119" si="147">C120</f>
        <v>629.25</v>
      </c>
      <c r="D119" s="45">
        <f t="shared" si="147"/>
        <v>629.25</v>
      </c>
      <c r="E119" s="45">
        <f t="shared" si="147"/>
        <v>629.25</v>
      </c>
      <c r="F119" s="46">
        <f>E119/B119*100</f>
        <v>100</v>
      </c>
      <c r="G119" s="46">
        <f t="shared" ref="G119:G120" si="148">E119/C119*100</f>
        <v>100</v>
      </c>
      <c r="H119" s="45">
        <f t="shared" ref="H119:AE119" si="149">H120</f>
        <v>0</v>
      </c>
      <c r="I119" s="45">
        <f t="shared" si="149"/>
        <v>0</v>
      </c>
      <c r="J119" s="45">
        <f t="shared" si="149"/>
        <v>0</v>
      </c>
      <c r="K119" s="45">
        <f t="shared" si="149"/>
        <v>0</v>
      </c>
      <c r="L119" s="45">
        <f t="shared" si="149"/>
        <v>0</v>
      </c>
      <c r="M119" s="45">
        <f t="shared" si="149"/>
        <v>0</v>
      </c>
      <c r="N119" s="45">
        <f t="shared" si="149"/>
        <v>0</v>
      </c>
      <c r="O119" s="45">
        <f t="shared" si="149"/>
        <v>0</v>
      </c>
      <c r="P119" s="45">
        <f t="shared" si="149"/>
        <v>0</v>
      </c>
      <c r="Q119" s="45">
        <f t="shared" si="149"/>
        <v>0</v>
      </c>
      <c r="R119" s="45">
        <f t="shared" si="149"/>
        <v>0</v>
      </c>
      <c r="S119" s="45">
        <f t="shared" si="149"/>
        <v>0</v>
      </c>
      <c r="T119" s="45">
        <f t="shared" si="149"/>
        <v>0</v>
      </c>
      <c r="U119" s="45">
        <f t="shared" si="149"/>
        <v>0</v>
      </c>
      <c r="V119" s="45">
        <f t="shared" si="149"/>
        <v>0</v>
      </c>
      <c r="W119" s="45">
        <f t="shared" si="149"/>
        <v>0</v>
      </c>
      <c r="X119" s="45">
        <f t="shared" si="149"/>
        <v>0</v>
      </c>
      <c r="Y119" s="45">
        <f t="shared" si="149"/>
        <v>0</v>
      </c>
      <c r="Z119" s="45">
        <f t="shared" si="149"/>
        <v>0</v>
      </c>
      <c r="AA119" s="45">
        <f t="shared" si="149"/>
        <v>0</v>
      </c>
      <c r="AB119" s="45">
        <f t="shared" si="149"/>
        <v>629.25</v>
      </c>
      <c r="AC119" s="45">
        <f t="shared" si="149"/>
        <v>0</v>
      </c>
      <c r="AD119" s="45">
        <f t="shared" si="149"/>
        <v>0</v>
      </c>
      <c r="AE119" s="45">
        <f t="shared" si="149"/>
        <v>629.25</v>
      </c>
      <c r="AF119" s="51" t="s">
        <v>76</v>
      </c>
    </row>
    <row r="120" spans="1:33" ht="16.5" x14ac:dyDescent="0.25">
      <c r="A120" s="17" t="s">
        <v>23</v>
      </c>
      <c r="B120" s="33">
        <f>B121+B122+B123+B124</f>
        <v>629.25</v>
      </c>
      <c r="C120" s="33">
        <f t="shared" ref="C120:E120" si="150">C121+C122+C123+C124</f>
        <v>629.25</v>
      </c>
      <c r="D120" s="33">
        <f t="shared" si="150"/>
        <v>629.25</v>
      </c>
      <c r="E120" s="33">
        <f t="shared" si="150"/>
        <v>629.25</v>
      </c>
      <c r="F120" s="13">
        <f>E120/B120*100</f>
        <v>100</v>
      </c>
      <c r="G120" s="13">
        <f t="shared" si="148"/>
        <v>100</v>
      </c>
      <c r="H120" s="33">
        <f>H121+H122+H123+H124</f>
        <v>0</v>
      </c>
      <c r="I120" s="33">
        <f t="shared" ref="I120:AE120" si="151">I121+I122+I123+I124</f>
        <v>0</v>
      </c>
      <c r="J120" s="33">
        <f t="shared" si="151"/>
        <v>0</v>
      </c>
      <c r="K120" s="33">
        <f t="shared" si="151"/>
        <v>0</v>
      </c>
      <c r="L120" s="33">
        <f t="shared" si="151"/>
        <v>0</v>
      </c>
      <c r="M120" s="33">
        <f t="shared" si="151"/>
        <v>0</v>
      </c>
      <c r="N120" s="33">
        <f t="shared" si="151"/>
        <v>0</v>
      </c>
      <c r="O120" s="33">
        <f t="shared" si="151"/>
        <v>0</v>
      </c>
      <c r="P120" s="33">
        <f t="shared" si="151"/>
        <v>0</v>
      </c>
      <c r="Q120" s="33">
        <f t="shared" si="151"/>
        <v>0</v>
      </c>
      <c r="R120" s="33">
        <f t="shared" si="151"/>
        <v>0</v>
      </c>
      <c r="S120" s="33">
        <f t="shared" si="151"/>
        <v>0</v>
      </c>
      <c r="T120" s="33">
        <f t="shared" si="151"/>
        <v>0</v>
      </c>
      <c r="U120" s="33">
        <f t="shared" si="151"/>
        <v>0</v>
      </c>
      <c r="V120" s="33">
        <f t="shared" si="151"/>
        <v>0</v>
      </c>
      <c r="W120" s="33">
        <f t="shared" si="151"/>
        <v>0</v>
      </c>
      <c r="X120" s="33">
        <f t="shared" si="151"/>
        <v>0</v>
      </c>
      <c r="Y120" s="33">
        <f t="shared" si="151"/>
        <v>0</v>
      </c>
      <c r="Z120" s="33">
        <f t="shared" si="151"/>
        <v>0</v>
      </c>
      <c r="AA120" s="33">
        <f t="shared" si="151"/>
        <v>0</v>
      </c>
      <c r="AB120" s="33">
        <f t="shared" si="151"/>
        <v>629.25</v>
      </c>
      <c r="AC120" s="33">
        <f t="shared" si="151"/>
        <v>0</v>
      </c>
      <c r="AD120" s="33">
        <f t="shared" si="151"/>
        <v>0</v>
      </c>
      <c r="AE120" s="33">
        <f t="shared" si="151"/>
        <v>629.25</v>
      </c>
      <c r="AF120" s="17"/>
    </row>
    <row r="121" spans="1:33" ht="16.5" x14ac:dyDescent="0.25">
      <c r="A121" s="22" t="s">
        <v>24</v>
      </c>
      <c r="B121" s="34">
        <f>H121+J121+L121+N121+P121+R121+T121+V121+X121+Z121+AB121+AD121</f>
        <v>0</v>
      </c>
      <c r="C121" s="35">
        <f>H121+J121+L121+N121+P121+R121+T121+V121</f>
        <v>0</v>
      </c>
      <c r="D121" s="35">
        <v>0</v>
      </c>
      <c r="E121" s="35">
        <f>I121+K121+M121+O121+Q121+S121+U121+W121+Y121+AA121+AC121+AE121</f>
        <v>0</v>
      </c>
      <c r="F121" s="15">
        <v>0</v>
      </c>
      <c r="G121" s="15">
        <v>0</v>
      </c>
      <c r="H121" s="35">
        <v>0</v>
      </c>
      <c r="I121" s="35">
        <v>0</v>
      </c>
      <c r="J121" s="35">
        <v>0</v>
      </c>
      <c r="K121" s="35">
        <v>0</v>
      </c>
      <c r="L121" s="35">
        <v>0</v>
      </c>
      <c r="M121" s="35">
        <v>0</v>
      </c>
      <c r="N121" s="35">
        <v>0</v>
      </c>
      <c r="O121" s="35">
        <v>0</v>
      </c>
      <c r="P121" s="35">
        <v>0</v>
      </c>
      <c r="Q121" s="35">
        <v>0</v>
      </c>
      <c r="R121" s="35">
        <v>0</v>
      </c>
      <c r="S121" s="35">
        <v>0</v>
      </c>
      <c r="T121" s="35">
        <v>0</v>
      </c>
      <c r="U121" s="35">
        <v>0</v>
      </c>
      <c r="V121" s="35">
        <v>0</v>
      </c>
      <c r="W121" s="35">
        <v>0</v>
      </c>
      <c r="X121" s="35">
        <v>0</v>
      </c>
      <c r="Y121" s="10"/>
      <c r="Z121" s="35">
        <v>0</v>
      </c>
      <c r="AA121" s="10"/>
      <c r="AB121" s="35">
        <v>0</v>
      </c>
      <c r="AC121" s="10"/>
      <c r="AD121" s="35">
        <v>0</v>
      </c>
      <c r="AE121" s="39"/>
      <c r="AF121" s="17"/>
    </row>
    <row r="122" spans="1:33" ht="16.5" x14ac:dyDescent="0.25">
      <c r="A122" s="22" t="s">
        <v>25</v>
      </c>
      <c r="B122" s="34">
        <f>H122+J122+L122+N122+P122+R122+T122+V122+X122+Z122+AB122+AD122</f>
        <v>478.2</v>
      </c>
      <c r="C122" s="35">
        <f>H122+J122+L122+N122+P122+R122+T122+V122+X122+Z122+AB122</f>
        <v>478.2</v>
      </c>
      <c r="D122" s="35">
        <v>478.2</v>
      </c>
      <c r="E122" s="35">
        <f t="shared" ref="E122" si="152">I122+K122+M122+O122+Q122+S122+U122+W122+Y122+AA122+AC122+AE122</f>
        <v>478.2</v>
      </c>
      <c r="F122" s="15">
        <f>E122/B122*100</f>
        <v>100</v>
      </c>
      <c r="G122" s="15">
        <f t="shared" ref="G122:G123" si="153">E122/C122*100</f>
        <v>100</v>
      </c>
      <c r="H122" s="35">
        <v>0</v>
      </c>
      <c r="I122" s="35">
        <v>0</v>
      </c>
      <c r="J122" s="35">
        <v>0</v>
      </c>
      <c r="K122" s="35">
        <v>0</v>
      </c>
      <c r="L122" s="35">
        <v>0</v>
      </c>
      <c r="M122" s="35">
        <v>0</v>
      </c>
      <c r="N122" s="35">
        <v>0</v>
      </c>
      <c r="O122" s="35">
        <v>0</v>
      </c>
      <c r="P122" s="35">
        <v>0</v>
      </c>
      <c r="Q122" s="35">
        <v>0</v>
      </c>
      <c r="R122" s="35">
        <v>0</v>
      </c>
      <c r="S122" s="35">
        <v>0</v>
      </c>
      <c r="T122" s="35">
        <v>0</v>
      </c>
      <c r="U122" s="35">
        <v>0</v>
      </c>
      <c r="V122" s="35">
        <v>0</v>
      </c>
      <c r="W122" s="35">
        <v>0</v>
      </c>
      <c r="X122" s="35">
        <v>0</v>
      </c>
      <c r="Y122" s="10"/>
      <c r="Z122" s="35">
        <v>0</v>
      </c>
      <c r="AA122" s="10"/>
      <c r="AB122" s="35">
        <v>478.2</v>
      </c>
      <c r="AC122" s="10"/>
      <c r="AD122" s="35">
        <v>0</v>
      </c>
      <c r="AE122" s="50">
        <v>478.2</v>
      </c>
      <c r="AF122" s="17"/>
    </row>
    <row r="123" spans="1:33" ht="16.5" x14ac:dyDescent="0.25">
      <c r="A123" s="22" t="s">
        <v>26</v>
      </c>
      <c r="B123" s="34">
        <f t="shared" ref="B123:B124" si="154">H123+J123+L123+N123+P123+R123+T123+V123+X123+Z123+AB123+AD123</f>
        <v>151.05000000000001</v>
      </c>
      <c r="C123" s="35">
        <f>H123+J123+L123+N123+P123+R123+T123+V123+X123+Z123+AB123</f>
        <v>151.05000000000001</v>
      </c>
      <c r="D123" s="35">
        <f>E123</f>
        <v>151.05000000000001</v>
      </c>
      <c r="E123" s="35">
        <f>I123+K123+M123+O123+Q123+S123+U123+W123+Y123+AA123+AC123+AE123</f>
        <v>151.05000000000001</v>
      </c>
      <c r="F123" s="15">
        <f>E123/B123*100</f>
        <v>100</v>
      </c>
      <c r="G123" s="15">
        <f t="shared" si="153"/>
        <v>100</v>
      </c>
      <c r="H123" s="35">
        <v>0</v>
      </c>
      <c r="I123" s="35">
        <v>0</v>
      </c>
      <c r="J123" s="35">
        <v>0</v>
      </c>
      <c r="K123" s="35">
        <v>0</v>
      </c>
      <c r="L123" s="35">
        <v>0</v>
      </c>
      <c r="M123" s="35">
        <v>0</v>
      </c>
      <c r="N123" s="35">
        <v>0</v>
      </c>
      <c r="O123" s="35">
        <v>0</v>
      </c>
      <c r="P123" s="35">
        <v>0</v>
      </c>
      <c r="Q123" s="35">
        <v>0</v>
      </c>
      <c r="R123" s="35">
        <v>0</v>
      </c>
      <c r="S123" s="35">
        <v>0</v>
      </c>
      <c r="T123" s="35">
        <v>0</v>
      </c>
      <c r="U123" s="35">
        <v>0</v>
      </c>
      <c r="V123" s="35">
        <v>0</v>
      </c>
      <c r="W123" s="35">
        <v>0</v>
      </c>
      <c r="X123" s="35">
        <v>0</v>
      </c>
      <c r="Y123" s="35"/>
      <c r="Z123" s="35">
        <v>0</v>
      </c>
      <c r="AA123" s="35"/>
      <c r="AB123" s="35">
        <f>51.8+99.25</f>
        <v>151.05000000000001</v>
      </c>
      <c r="AC123" s="35"/>
      <c r="AD123" s="35"/>
      <c r="AE123" s="50">
        <v>151.05000000000001</v>
      </c>
      <c r="AF123" s="17"/>
    </row>
    <row r="124" spans="1:33" ht="16.5" x14ac:dyDescent="0.25">
      <c r="A124" s="22" t="s">
        <v>27</v>
      </c>
      <c r="B124" s="34">
        <f t="shared" si="154"/>
        <v>0</v>
      </c>
      <c r="C124" s="35">
        <f t="shared" ref="C124" si="155">H124+J124+L124+N124+P124+R124+T124+V124</f>
        <v>0</v>
      </c>
      <c r="D124" s="35">
        <v>0</v>
      </c>
      <c r="E124" s="35">
        <f t="shared" ref="E124" si="156">I124+K124+M124+O124+Q124+S124+U124+W124+Y124+AA124+AC124+AE124</f>
        <v>0</v>
      </c>
      <c r="F124" s="15">
        <v>0</v>
      </c>
      <c r="G124" s="15">
        <v>0</v>
      </c>
      <c r="H124" s="35">
        <v>0</v>
      </c>
      <c r="I124" s="35">
        <v>0</v>
      </c>
      <c r="J124" s="35">
        <v>0</v>
      </c>
      <c r="K124" s="35">
        <v>0</v>
      </c>
      <c r="L124" s="35">
        <v>0</v>
      </c>
      <c r="M124" s="35">
        <v>0</v>
      </c>
      <c r="N124" s="35">
        <v>0</v>
      </c>
      <c r="O124" s="35">
        <v>0</v>
      </c>
      <c r="P124" s="35">
        <v>0</v>
      </c>
      <c r="Q124" s="35">
        <v>0</v>
      </c>
      <c r="R124" s="35">
        <v>0</v>
      </c>
      <c r="S124" s="35">
        <v>0</v>
      </c>
      <c r="T124" s="35">
        <v>0</v>
      </c>
      <c r="U124" s="35">
        <v>0</v>
      </c>
      <c r="V124" s="35">
        <v>0</v>
      </c>
      <c r="W124" s="35">
        <v>0</v>
      </c>
      <c r="X124" s="35">
        <v>0</v>
      </c>
      <c r="Y124" s="10"/>
      <c r="Z124" s="35">
        <v>0</v>
      </c>
      <c r="AA124" s="10"/>
      <c r="AB124" s="35">
        <v>0</v>
      </c>
      <c r="AC124" s="10"/>
      <c r="AD124" s="35">
        <v>0</v>
      </c>
      <c r="AE124" s="39"/>
      <c r="AF124" s="17"/>
    </row>
    <row r="125" spans="1:33" s="43" customFormat="1" ht="16.5" x14ac:dyDescent="0.25">
      <c r="A125" s="40" t="s">
        <v>53</v>
      </c>
      <c r="B125" s="41">
        <f>B126+B127+B128+B129</f>
        <v>71200.896030000004</v>
      </c>
      <c r="C125" s="41">
        <f>C126+C127+C128+C129</f>
        <v>71200.896030000004</v>
      </c>
      <c r="D125" s="41">
        <f>D126+D127+D128+D129</f>
        <v>67154.401269999988</v>
      </c>
      <c r="E125" s="41">
        <f t="shared" ref="E125:AE125" si="157">E126+E127+E128+E129</f>
        <v>67154.378569999986</v>
      </c>
      <c r="F125" s="42">
        <f>E125/B125*100</f>
        <v>94.31676048248741</v>
      </c>
      <c r="G125" s="42">
        <f>E125/C125*100</f>
        <v>94.31676048248741</v>
      </c>
      <c r="H125" s="41">
        <f>H126+H127+H128+H129</f>
        <v>8190.5329999999994</v>
      </c>
      <c r="I125" s="41">
        <f t="shared" si="157"/>
        <v>6904.933</v>
      </c>
      <c r="J125" s="41">
        <f t="shared" si="157"/>
        <v>4875.3760000000002</v>
      </c>
      <c r="K125" s="41">
        <f t="shared" si="157"/>
        <v>5074.1639999999998</v>
      </c>
      <c r="L125" s="41">
        <f t="shared" si="157"/>
        <v>3309.951</v>
      </c>
      <c r="M125" s="41">
        <f t="shared" si="157"/>
        <v>3430.1839999999997</v>
      </c>
      <c r="N125" s="41">
        <f t="shared" si="157"/>
        <v>5739.92</v>
      </c>
      <c r="O125" s="41">
        <f t="shared" si="157"/>
        <v>5715.1180000000004</v>
      </c>
      <c r="P125" s="41">
        <f t="shared" si="157"/>
        <v>5115.8150000000005</v>
      </c>
      <c r="Q125" s="41">
        <f t="shared" si="157"/>
        <v>5811.6849999999995</v>
      </c>
      <c r="R125" s="41">
        <f t="shared" si="157"/>
        <v>5692.1058100000009</v>
      </c>
      <c r="S125" s="41">
        <f t="shared" si="157"/>
        <v>4564.2840000000006</v>
      </c>
      <c r="T125" s="41">
        <f t="shared" si="157"/>
        <v>6895.8693499999999</v>
      </c>
      <c r="U125" s="41">
        <f t="shared" si="157"/>
        <v>6478.5969999999998</v>
      </c>
      <c r="V125" s="41">
        <f t="shared" si="157"/>
        <v>4561.19139</v>
      </c>
      <c r="W125" s="41">
        <f t="shared" si="157"/>
        <v>4141.4363900000008</v>
      </c>
      <c r="X125" s="41">
        <f t="shared" si="157"/>
        <v>3988.7839399999998</v>
      </c>
      <c r="Y125" s="41">
        <f t="shared" si="157"/>
        <v>3966.3540000000003</v>
      </c>
      <c r="Z125" s="41">
        <f t="shared" si="157"/>
        <v>7073.9629599999989</v>
      </c>
      <c r="AA125" s="41">
        <f t="shared" si="157"/>
        <v>4846.3760000000002</v>
      </c>
      <c r="AB125" s="41">
        <f>AB126+AB127+AB128+AB129</f>
        <v>8605.8250000000007</v>
      </c>
      <c r="AC125" s="41">
        <f t="shared" si="157"/>
        <v>3996.6102000000001</v>
      </c>
      <c r="AD125" s="41">
        <f t="shared" si="157"/>
        <v>7151.5625799999998</v>
      </c>
      <c r="AE125" s="41">
        <f t="shared" si="157"/>
        <v>12224.636980000001</v>
      </c>
      <c r="AF125" s="40"/>
      <c r="AG125" s="49"/>
    </row>
    <row r="126" spans="1:33" ht="16.5" x14ac:dyDescent="0.25">
      <c r="A126" s="22" t="s">
        <v>24</v>
      </c>
      <c r="B126" s="38">
        <f t="shared" ref="B126:E129" si="158">B11+B19+B27+B36+B42+B51+B57+B63+B69+B75+B81+B87+B93+B101+B107+B113+B121</f>
        <v>0</v>
      </c>
      <c r="C126" s="38">
        <f t="shared" si="158"/>
        <v>0</v>
      </c>
      <c r="D126" s="38">
        <f t="shared" si="158"/>
        <v>0</v>
      </c>
      <c r="E126" s="38">
        <f t="shared" si="158"/>
        <v>0</v>
      </c>
      <c r="F126" s="25">
        <v>0</v>
      </c>
      <c r="G126" s="25">
        <v>0</v>
      </c>
      <c r="H126" s="38">
        <f t="shared" ref="H126:AE126" si="159">H11+H19+H27+H36+H42+H51+H57+H63+H69+H75+H81+H87+H93+H101+H107+H113+H121</f>
        <v>0</v>
      </c>
      <c r="I126" s="38">
        <f t="shared" si="159"/>
        <v>0</v>
      </c>
      <c r="J126" s="38">
        <f t="shared" si="159"/>
        <v>0</v>
      </c>
      <c r="K126" s="38">
        <f t="shared" si="159"/>
        <v>0</v>
      </c>
      <c r="L126" s="38">
        <f t="shared" si="159"/>
        <v>0</v>
      </c>
      <c r="M126" s="38">
        <f t="shared" si="159"/>
        <v>0</v>
      </c>
      <c r="N126" s="38">
        <f t="shared" si="159"/>
        <v>0</v>
      </c>
      <c r="O126" s="38">
        <f t="shared" si="159"/>
        <v>0</v>
      </c>
      <c r="P126" s="38">
        <f t="shared" si="159"/>
        <v>0</v>
      </c>
      <c r="Q126" s="38">
        <f t="shared" si="159"/>
        <v>0</v>
      </c>
      <c r="R126" s="38">
        <f t="shared" si="159"/>
        <v>0</v>
      </c>
      <c r="S126" s="38">
        <f t="shared" si="159"/>
        <v>0</v>
      </c>
      <c r="T126" s="38">
        <f t="shared" si="159"/>
        <v>0</v>
      </c>
      <c r="U126" s="38">
        <f t="shared" si="159"/>
        <v>0</v>
      </c>
      <c r="V126" s="38">
        <f t="shared" si="159"/>
        <v>0</v>
      </c>
      <c r="W126" s="38">
        <f t="shared" si="159"/>
        <v>0</v>
      </c>
      <c r="X126" s="38">
        <f t="shared" si="159"/>
        <v>0</v>
      </c>
      <c r="Y126" s="38">
        <f t="shared" si="159"/>
        <v>0</v>
      </c>
      <c r="Z126" s="38">
        <f t="shared" si="159"/>
        <v>0</v>
      </c>
      <c r="AA126" s="38">
        <f t="shared" si="159"/>
        <v>0</v>
      </c>
      <c r="AB126" s="38">
        <f t="shared" si="159"/>
        <v>0</v>
      </c>
      <c r="AC126" s="38">
        <f t="shared" si="159"/>
        <v>0</v>
      </c>
      <c r="AD126" s="38">
        <f t="shared" si="159"/>
        <v>0</v>
      </c>
      <c r="AE126" s="38">
        <f t="shared" si="159"/>
        <v>0</v>
      </c>
      <c r="AF126" s="17"/>
    </row>
    <row r="127" spans="1:33" ht="16.5" x14ac:dyDescent="0.25">
      <c r="A127" s="22" t="s">
        <v>25</v>
      </c>
      <c r="B127" s="38">
        <f>B12+B20+B28+B37+B43+B52+B58+B64+B70+B76+B82+B88+B94+B102+B108+B114+B122</f>
        <v>21185.19714</v>
      </c>
      <c r="C127" s="38">
        <f t="shared" si="158"/>
        <v>21185.19714</v>
      </c>
      <c r="D127" s="38">
        <f t="shared" si="158"/>
        <v>21145.7</v>
      </c>
      <c r="E127" s="38">
        <f t="shared" si="158"/>
        <v>21145.677299999999</v>
      </c>
      <c r="F127" s="25">
        <f>E127/B127*100</f>
        <v>99.81345540596655</v>
      </c>
      <c r="G127" s="25">
        <f>E127/C127*100</f>
        <v>99.81345540596655</v>
      </c>
      <c r="H127" s="38">
        <f t="shared" ref="H127:AE127" si="160">H12+H20+H28+H37+H43+H52+H58+H64+H70+H76+H82+H88+H94+H102+H108+H114+H122</f>
        <v>0</v>
      </c>
      <c r="I127" s="38">
        <f t="shared" si="160"/>
        <v>0</v>
      </c>
      <c r="J127" s="38">
        <f t="shared" si="160"/>
        <v>0</v>
      </c>
      <c r="K127" s="38">
        <f t="shared" si="160"/>
        <v>0</v>
      </c>
      <c r="L127" s="38">
        <f t="shared" si="160"/>
        <v>0</v>
      </c>
      <c r="M127" s="38">
        <f t="shared" si="160"/>
        <v>0</v>
      </c>
      <c r="N127" s="38">
        <f t="shared" si="160"/>
        <v>1254.9000000000001</v>
      </c>
      <c r="O127" s="38">
        <f t="shared" si="160"/>
        <v>1254.9000000000001</v>
      </c>
      <c r="P127" s="38">
        <f t="shared" si="160"/>
        <v>1487.5</v>
      </c>
      <c r="Q127" s="38">
        <f t="shared" si="160"/>
        <v>1487.5</v>
      </c>
      <c r="R127" s="38">
        <f t="shared" si="160"/>
        <v>1816.8150000000001</v>
      </c>
      <c r="S127" s="38">
        <f t="shared" si="160"/>
        <v>0</v>
      </c>
      <c r="T127" s="38">
        <f t="shared" si="160"/>
        <v>3044.0210000000002</v>
      </c>
      <c r="U127" s="38">
        <f t="shared" si="160"/>
        <v>744.2</v>
      </c>
      <c r="V127" s="38">
        <f t="shared" si="160"/>
        <v>2016.7638400000001</v>
      </c>
      <c r="W127" s="38">
        <f t="shared" si="160"/>
        <v>0</v>
      </c>
      <c r="X127" s="38">
        <f t="shared" si="160"/>
        <v>1938.3150000000001</v>
      </c>
      <c r="Y127" s="38">
        <f t="shared" si="160"/>
        <v>2953.201</v>
      </c>
      <c r="Z127" s="38">
        <f t="shared" si="160"/>
        <v>1798.9169999999999</v>
      </c>
      <c r="AA127" s="38">
        <f t="shared" si="160"/>
        <v>1775.317</v>
      </c>
      <c r="AB127" s="38">
        <f t="shared" si="160"/>
        <v>4370.8149999999996</v>
      </c>
      <c r="AC127" s="38">
        <f t="shared" si="160"/>
        <v>2063.7939999999999</v>
      </c>
      <c r="AD127" s="38">
        <f t="shared" si="160"/>
        <v>3457.1502999999998</v>
      </c>
      <c r="AE127" s="38">
        <f t="shared" si="160"/>
        <v>10866.765300000001</v>
      </c>
      <c r="AF127" s="17"/>
    </row>
    <row r="128" spans="1:33" ht="16.5" x14ac:dyDescent="0.25">
      <c r="A128" s="22" t="s">
        <v>26</v>
      </c>
      <c r="B128" s="38">
        <f t="shared" si="158"/>
        <v>50015.69889</v>
      </c>
      <c r="C128" s="38">
        <f t="shared" si="158"/>
        <v>50015.69889</v>
      </c>
      <c r="D128" s="38">
        <f t="shared" si="158"/>
        <v>46008.70126999999</v>
      </c>
      <c r="E128" s="38">
        <f t="shared" si="158"/>
        <v>46008.70126999999</v>
      </c>
      <c r="F128" s="25">
        <f>E128/B128*100</f>
        <v>91.988520186806483</v>
      </c>
      <c r="G128" s="25">
        <f>E128/C128*100</f>
        <v>91.988520186806483</v>
      </c>
      <c r="H128" s="38">
        <f t="shared" ref="H128:AE128" si="161">H13+H21+H29+H38+H44+H53+H59+H65+H71+H77+H83+H89+H95+H103+H109+H115+H123</f>
        <v>8190.5329999999994</v>
      </c>
      <c r="I128" s="38">
        <f t="shared" si="161"/>
        <v>6904.933</v>
      </c>
      <c r="J128" s="38">
        <f t="shared" si="161"/>
        <v>4875.3760000000002</v>
      </c>
      <c r="K128" s="38">
        <f t="shared" si="161"/>
        <v>5074.1639999999998</v>
      </c>
      <c r="L128" s="38">
        <f t="shared" si="161"/>
        <v>3309.951</v>
      </c>
      <c r="M128" s="38">
        <f t="shared" si="161"/>
        <v>3430.1839999999997</v>
      </c>
      <c r="N128" s="38">
        <f t="shared" si="161"/>
        <v>4485.0200000000004</v>
      </c>
      <c r="O128" s="38">
        <f t="shared" si="161"/>
        <v>4460.2179999999998</v>
      </c>
      <c r="P128" s="38">
        <f t="shared" si="161"/>
        <v>3628.3150000000001</v>
      </c>
      <c r="Q128" s="38">
        <f t="shared" si="161"/>
        <v>4324.1849999999995</v>
      </c>
      <c r="R128" s="38">
        <f t="shared" si="161"/>
        <v>3875.2908100000004</v>
      </c>
      <c r="S128" s="38">
        <f t="shared" si="161"/>
        <v>4564.2840000000006</v>
      </c>
      <c r="T128" s="38">
        <f t="shared" si="161"/>
        <v>3851.8483499999998</v>
      </c>
      <c r="U128" s="38">
        <f t="shared" si="161"/>
        <v>5734.3969999999999</v>
      </c>
      <c r="V128" s="38">
        <f t="shared" si="161"/>
        <v>2544.4275499999999</v>
      </c>
      <c r="W128" s="38">
        <f t="shared" si="161"/>
        <v>4141.4363900000008</v>
      </c>
      <c r="X128" s="38">
        <f t="shared" si="161"/>
        <v>2050.4689399999997</v>
      </c>
      <c r="Y128" s="38">
        <f t="shared" si="161"/>
        <v>1013.1530000000001</v>
      </c>
      <c r="Z128" s="38">
        <f t="shared" si="161"/>
        <v>5275.0459599999995</v>
      </c>
      <c r="AA128" s="38">
        <f t="shared" si="161"/>
        <v>3071.0589999999997</v>
      </c>
      <c r="AB128" s="38">
        <f t="shared" si="161"/>
        <v>4235.01</v>
      </c>
      <c r="AC128" s="38">
        <f t="shared" si="161"/>
        <v>1932.8162</v>
      </c>
      <c r="AD128" s="38">
        <f t="shared" si="161"/>
        <v>3694.4122800000005</v>
      </c>
      <c r="AE128" s="38">
        <f t="shared" si="161"/>
        <v>1357.8716800000002</v>
      </c>
      <c r="AF128" s="17"/>
    </row>
    <row r="129" spans="1:32" ht="16.5" x14ac:dyDescent="0.25">
      <c r="A129" s="22" t="s">
        <v>27</v>
      </c>
      <c r="B129" s="38">
        <f t="shared" si="158"/>
        <v>0</v>
      </c>
      <c r="C129" s="38">
        <f t="shared" si="158"/>
        <v>0</v>
      </c>
      <c r="D129" s="38">
        <f t="shared" si="158"/>
        <v>0</v>
      </c>
      <c r="E129" s="38">
        <f t="shared" si="158"/>
        <v>0</v>
      </c>
      <c r="F129" s="25">
        <v>0</v>
      </c>
      <c r="G129" s="25">
        <v>0</v>
      </c>
      <c r="H129" s="38">
        <f t="shared" ref="H129:AE129" si="162">H14+H22+H30+H39+H45+H54+H60+H66+H72+H78+H84+H90+H96+H104+H110+H116+H124</f>
        <v>0</v>
      </c>
      <c r="I129" s="38">
        <f t="shared" si="162"/>
        <v>0</v>
      </c>
      <c r="J129" s="38">
        <f t="shared" si="162"/>
        <v>0</v>
      </c>
      <c r="K129" s="38">
        <f t="shared" si="162"/>
        <v>0</v>
      </c>
      <c r="L129" s="38">
        <f t="shared" si="162"/>
        <v>0</v>
      </c>
      <c r="M129" s="38">
        <f t="shared" si="162"/>
        <v>0</v>
      </c>
      <c r="N129" s="38">
        <f t="shared" si="162"/>
        <v>0</v>
      </c>
      <c r="O129" s="38">
        <f t="shared" si="162"/>
        <v>0</v>
      </c>
      <c r="P129" s="38">
        <f t="shared" si="162"/>
        <v>0</v>
      </c>
      <c r="Q129" s="38">
        <f t="shared" si="162"/>
        <v>0</v>
      </c>
      <c r="R129" s="38">
        <f t="shared" si="162"/>
        <v>0</v>
      </c>
      <c r="S129" s="38">
        <f t="shared" si="162"/>
        <v>0</v>
      </c>
      <c r="T129" s="38">
        <f t="shared" si="162"/>
        <v>0</v>
      </c>
      <c r="U129" s="38">
        <f t="shared" si="162"/>
        <v>0</v>
      </c>
      <c r="V129" s="38">
        <f t="shared" si="162"/>
        <v>0</v>
      </c>
      <c r="W129" s="38">
        <f t="shared" si="162"/>
        <v>0</v>
      </c>
      <c r="X129" s="38">
        <f t="shared" si="162"/>
        <v>0</v>
      </c>
      <c r="Y129" s="38">
        <f t="shared" si="162"/>
        <v>0</v>
      </c>
      <c r="Z129" s="38">
        <f t="shared" si="162"/>
        <v>0</v>
      </c>
      <c r="AA129" s="38">
        <f t="shared" si="162"/>
        <v>0</v>
      </c>
      <c r="AB129" s="38">
        <f t="shared" si="162"/>
        <v>0</v>
      </c>
      <c r="AC129" s="38">
        <f t="shared" si="162"/>
        <v>0</v>
      </c>
      <c r="AD129" s="38">
        <f t="shared" si="162"/>
        <v>0</v>
      </c>
      <c r="AE129" s="38">
        <f t="shared" si="162"/>
        <v>0</v>
      </c>
      <c r="AF129" s="17"/>
    </row>
    <row r="130" spans="1:32" x14ac:dyDescent="0.25">
      <c r="A130" s="5"/>
    </row>
    <row r="131" spans="1:32" x14ac:dyDescent="0.25">
      <c r="A131" s="5"/>
    </row>
    <row r="132" spans="1:32" ht="21" x14ac:dyDescent="0.35">
      <c r="A132" s="26"/>
      <c r="B132" s="27" t="s">
        <v>60</v>
      </c>
      <c r="C132" s="27"/>
      <c r="D132" s="27"/>
      <c r="E132" s="27"/>
      <c r="F132" s="27"/>
      <c r="G132" s="27"/>
      <c r="H132" s="27"/>
      <c r="I132" s="28"/>
      <c r="J132" s="28"/>
      <c r="K132" s="27"/>
      <c r="L132" s="27"/>
      <c r="M132" s="27"/>
      <c r="N132" s="27" t="s">
        <v>61</v>
      </c>
      <c r="O132" s="29"/>
      <c r="P132" s="30"/>
      <c r="Q132" s="30"/>
      <c r="R132" s="30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4"/>
      <c r="AD132" s="4"/>
      <c r="AE132" s="4"/>
      <c r="AF132" s="4"/>
    </row>
    <row r="133" spans="1:32" ht="18.75" x14ac:dyDescent="0.3">
      <c r="A133" s="26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30"/>
      <c r="P133" s="30"/>
      <c r="Q133" s="30"/>
      <c r="R133" s="30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4"/>
      <c r="AD133" s="4"/>
      <c r="AE133" s="4"/>
      <c r="AF133" s="4"/>
    </row>
    <row r="134" spans="1:32" ht="18.75" x14ac:dyDescent="0.3">
      <c r="A134" s="26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30"/>
      <c r="P134" s="30"/>
      <c r="Q134" s="30"/>
      <c r="R134" s="30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4"/>
      <c r="AD134" s="4"/>
      <c r="AE134" s="4"/>
      <c r="AF134" s="4"/>
    </row>
    <row r="135" spans="1:32" ht="18.75" x14ac:dyDescent="0.3">
      <c r="A135" s="26"/>
      <c r="B135" s="4" t="s">
        <v>54</v>
      </c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30"/>
      <c r="P135" s="30"/>
      <c r="Q135" s="30"/>
      <c r="R135" s="30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4"/>
      <c r="AD135" s="4"/>
      <c r="AE135" s="4"/>
      <c r="AF135" s="4"/>
    </row>
    <row r="136" spans="1:32" ht="18.75" x14ac:dyDescent="0.3">
      <c r="A136" s="26"/>
      <c r="B136" s="54" t="s">
        <v>55</v>
      </c>
      <c r="C136" s="54"/>
      <c r="D136" s="32"/>
      <c r="E136" s="4" t="s">
        <v>56</v>
      </c>
      <c r="F136" s="4"/>
      <c r="G136" s="4"/>
      <c r="H136" s="4"/>
      <c r="I136" s="4"/>
      <c r="J136" s="4"/>
      <c r="K136" s="4"/>
      <c r="L136" s="4"/>
      <c r="M136" s="4"/>
      <c r="N136" s="4"/>
      <c r="O136" s="30"/>
      <c r="P136" s="30"/>
      <c r="Q136" s="30"/>
      <c r="R136" s="30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4"/>
      <c r="AD136" s="4"/>
      <c r="AE136" s="4"/>
      <c r="AF136" s="4"/>
    </row>
  </sheetData>
  <mergeCells count="23">
    <mergeCell ref="AF105:AF110"/>
    <mergeCell ref="F3:G3"/>
    <mergeCell ref="A3:A4"/>
    <mergeCell ref="B3:B4"/>
    <mergeCell ref="C3:C4"/>
    <mergeCell ref="D3:D4"/>
    <mergeCell ref="E3:E4"/>
    <mergeCell ref="AF3:AF4"/>
    <mergeCell ref="AF34:AF39"/>
    <mergeCell ref="Z3:AA3"/>
    <mergeCell ref="AB3:AC3"/>
    <mergeCell ref="AD3:AE3"/>
    <mergeCell ref="B136:C136"/>
    <mergeCell ref="A1:Q1"/>
    <mergeCell ref="T3:U3"/>
    <mergeCell ref="V3:W3"/>
    <mergeCell ref="X3:Y3"/>
    <mergeCell ref="H3:I3"/>
    <mergeCell ref="J3:K3"/>
    <mergeCell ref="L3:M3"/>
    <mergeCell ref="N3:O3"/>
    <mergeCell ref="P3:Q3"/>
    <mergeCell ref="R3:S3"/>
  </mergeCells>
  <printOptions horizontalCentered="1"/>
  <pageMargins left="0" right="0" top="0" bottom="0" header="0" footer="0"/>
  <pageSetup paperSize="9" scale="60" fitToWidth="0" fitToHeight="0" orientation="landscape" r:id="rId1"/>
  <rowBreaks count="4" manualBreakCount="4">
    <brk id="31" max="31" man="1"/>
    <brk id="46" max="31" man="1"/>
    <brk id="99" max="31" man="1"/>
    <brk id="118" max="31" man="1"/>
  </rowBreaks>
  <colBreaks count="1" manualBreakCount="1">
    <brk id="1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Сысоева Оксана Петровна</dc:creator>
  <cp:lastModifiedBy>Логинова Ленара Юлдашевна</cp:lastModifiedBy>
  <cp:lastPrinted>2016-02-25T03:25:18Z</cp:lastPrinted>
  <dcterms:created xsi:type="dcterms:W3CDTF">2015-10-13T12:29:02Z</dcterms:created>
  <dcterms:modified xsi:type="dcterms:W3CDTF">2016-02-25T04:42:15Z</dcterms:modified>
</cp:coreProperties>
</file>